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bresysinc-my.sharepoint.us/personal/mbodoh_sabresystems_com/Documents/CRRTDEV/readinessStandards/attachments/"/>
    </mc:Choice>
  </mc:AlternateContent>
  <xr:revisionPtr revIDLastSave="0" documentId="8_{0469D55F-8BC9-43AC-82FA-5374207A13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ory" sheetId="2" r:id="rId1"/>
    <sheet name="Log" sheetId="3" r:id="rId2"/>
    <sheet name="VQ(T) DRRS" sheetId="1" r:id="rId3"/>
    <sheet name="VQ(T) MET Matrix" sheetId="4" r:id="rId4"/>
    <sheet name="VQ(T) Mission Systems" sheetId="6" r:id="rId5"/>
    <sheet name="Definition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PAA6">'[1]VS32 Jun05 NAVRIIP'!$A$13:$AB$42</definedName>
    <definedName name="_______PAA8">'[2]VS22 OCT04 NAVRIIP Worksheet'!$B$13:$AB$42</definedName>
    <definedName name="______PAA6">'[1]VS32 Jun05 NAVRIIP'!$A$13:$AB$42</definedName>
    <definedName name="______PAA8">'[2]VS22 OCT04 NAVRIIP Worksheet'!$B$13:$AB$42</definedName>
    <definedName name="____PAA6" localSheetId="3">'[3]VS32 Jun05 NAVRIIP'!$A$13:$AB$42</definedName>
    <definedName name="____PAA6">'[1]VS32 Jun05 NAVRIIP'!$A$13:$AB$42</definedName>
    <definedName name="____PAA8" localSheetId="3">'[4]VS22 OCT04 NAVRIIP Worksheet'!$B$13:$AB$42</definedName>
    <definedName name="____PAA8">'[2]VS22 OCT04 NAVRIIP Worksheet'!$B$13:$AB$42</definedName>
    <definedName name="___PAA6" localSheetId="3">'[5]VS32 Jun05 NAVRIIP'!$A$13:$AB$42</definedName>
    <definedName name="___PAA6">'[6]VS32 Jun05 NAVRIIP'!$A$13:$AB$42</definedName>
    <definedName name="___PAA8" localSheetId="3">'[7]VS22 OCT04 NAVRIIP Worksheet'!$B$13:$AB$42</definedName>
    <definedName name="___PAA8">'[8]VS22 OCT04 NAVRIIP Worksheet'!$B$13:$AB$42</definedName>
    <definedName name="__PAA6" localSheetId="3">'[5]VS32 Jun05 NAVRIIP'!$A$13:$AB$42</definedName>
    <definedName name="__PAA6">'[9]VS32 Jun05 NAVRIIP'!$A$13:$AB$42</definedName>
    <definedName name="__PAA8" localSheetId="3">'[7]VS22 OCT04 NAVRIIP Worksheet'!$B$13:$AB$42</definedName>
    <definedName name="__PAA8">'[10]VS22 OCT04 NAVRIIP Worksheet'!$B$13:$AB$42</definedName>
    <definedName name="_PAA6" localSheetId="0">'[1]VS32 Jun05 NAVRIIP'!$A$13:$AB$42</definedName>
    <definedName name="_PAA6" localSheetId="3">'[5]VS32 Jun05 NAVRIIP'!$A$13:$AB$42</definedName>
    <definedName name="_PAA6">'[1]VS32 Jun05 NAVRIIP'!$A$13:$AB$42</definedName>
    <definedName name="_PAA8" localSheetId="0">'[2]VS22 OCT04 NAVRIIP Worksheet'!$B$13:$AB$42</definedName>
    <definedName name="_PAA8" localSheetId="3">'[7]VS22 OCT04 NAVRIIP Worksheet'!$B$13:$AB$42</definedName>
    <definedName name="_PAA8">'[2]VS22 OCT04 NAVRIIP Worksheet'!$B$13:$AB$42</definedName>
    <definedName name="Chart1">#REF!</definedName>
    <definedName name="Chart2">#REF!</definedName>
    <definedName name="Chart3">#REF!</definedName>
    <definedName name="Chart4">#REF!</definedName>
    <definedName name="Chart5">#REF!</definedName>
    <definedName name="chart6">#REF!</definedName>
    <definedName name="chart7">#REF!</definedName>
    <definedName name="chart8">#REF!</definedName>
    <definedName name="chart9">#REF!</definedName>
    <definedName name="Head12">#REF!</definedName>
    <definedName name="Head15">#REF!</definedName>
    <definedName name="Head18">#REF!</definedName>
    <definedName name="Head24">#REF!</definedName>
    <definedName name="hgf">'[11]VS22 OCT04 NAVRIIP Worksheet'!$B$13:$AB$42</definedName>
    <definedName name="Line1a12">#REF!</definedName>
    <definedName name="Line1a15">#REF!</definedName>
    <definedName name="Line1a18">#REF!</definedName>
    <definedName name="Line1a24">#REF!</definedName>
    <definedName name="Line1b12">#REF!</definedName>
    <definedName name="Line1b15">#REF!</definedName>
    <definedName name="Line1b18">#REF!</definedName>
    <definedName name="Line1b24">#REF!</definedName>
    <definedName name="Line1c12">#REF!</definedName>
    <definedName name="Line1c15">#REF!</definedName>
    <definedName name="Line1c18">#REF!</definedName>
    <definedName name="Line1c24">#REF!</definedName>
    <definedName name="Line1d12">#REF!</definedName>
    <definedName name="Line1d15">#REF!</definedName>
    <definedName name="Line1d18">#REF!</definedName>
    <definedName name="Line1d24">#REF!</definedName>
    <definedName name="Line2a12">#REF!</definedName>
    <definedName name="Line2a15">#REF!</definedName>
    <definedName name="Line2a18">#REF!</definedName>
    <definedName name="Line2a24">#REF!</definedName>
    <definedName name="Line2b12">#REF!</definedName>
    <definedName name="Line2b15">#REF!</definedName>
    <definedName name="Line2b18">#REF!</definedName>
    <definedName name="Line2b24">#REF!</definedName>
    <definedName name="Line2c12">#REF!</definedName>
    <definedName name="Line2c15">#REF!</definedName>
    <definedName name="Line2c18">#REF!</definedName>
    <definedName name="Line2c24">#REF!</definedName>
    <definedName name="Line2d12">#REF!</definedName>
    <definedName name="Line2d15">#REF!</definedName>
    <definedName name="Line2d18">#REF!</definedName>
    <definedName name="Line2d24">#REF!</definedName>
    <definedName name="Line3a12">#REF!</definedName>
    <definedName name="Line3a15">#REF!</definedName>
    <definedName name="Line3a18">#REF!</definedName>
    <definedName name="Line3a24">#REF!</definedName>
    <definedName name="Line3b12">#REF!</definedName>
    <definedName name="Line3b15">#REF!</definedName>
    <definedName name="Line3b18">#REF!</definedName>
    <definedName name="Line3b24">#REF!</definedName>
    <definedName name="Line3c12">#REF!</definedName>
    <definedName name="Line3c15">#REF!</definedName>
    <definedName name="Line3c18">#REF!</definedName>
    <definedName name="Line3c24">#REF!</definedName>
    <definedName name="Line3d12">#REF!</definedName>
    <definedName name="Line3d15">#REF!</definedName>
    <definedName name="Line3d18">#REF!</definedName>
    <definedName name="Line3d24">#REF!</definedName>
    <definedName name="Line4a12">#REF!</definedName>
    <definedName name="Line4a15">#REF!</definedName>
    <definedName name="Line4a18">#REF!</definedName>
    <definedName name="Line4a24">#REF!</definedName>
    <definedName name="Line4b12">#REF!</definedName>
    <definedName name="Line4b15">#REF!</definedName>
    <definedName name="Line4b18">#REF!</definedName>
    <definedName name="Line4b24">#REF!</definedName>
    <definedName name="Line4c12">#REF!</definedName>
    <definedName name="Line4c15">#REF!</definedName>
    <definedName name="Line4c18">#REF!</definedName>
    <definedName name="Line4c24">#REF!</definedName>
    <definedName name="Line4d12">#REF!</definedName>
    <definedName name="Line4d15">#REF!</definedName>
    <definedName name="Line4d18">#REF!</definedName>
    <definedName name="Line4d24">#REF!</definedName>
    <definedName name="Line5a12">#REF!</definedName>
    <definedName name="Line5a15">#REF!</definedName>
    <definedName name="Line5a18">#REF!</definedName>
    <definedName name="Line5a24">#REF!</definedName>
    <definedName name="Line5b12">#REF!</definedName>
    <definedName name="Line5b15">#REF!</definedName>
    <definedName name="Line5b18">#REF!</definedName>
    <definedName name="Line5b24">#REF!</definedName>
    <definedName name="Line5c12">#REF!</definedName>
    <definedName name="Line5c15">#REF!</definedName>
    <definedName name="Line5c18">#REF!</definedName>
    <definedName name="Line5c24">#REF!</definedName>
    <definedName name="Line5d12">#REF!</definedName>
    <definedName name="Line5d15">#REF!</definedName>
    <definedName name="Line5d18">#REF!</definedName>
    <definedName name="Line5d24">#REF!</definedName>
    <definedName name="Line6a12">#REF!</definedName>
    <definedName name="Line6a15">#REF!</definedName>
    <definedName name="Line6a18">#REF!</definedName>
    <definedName name="Line6a24">#REF!</definedName>
    <definedName name="Line6b12">#REF!</definedName>
    <definedName name="Line6b15">#REF!</definedName>
    <definedName name="Line6b18">#REF!</definedName>
    <definedName name="Line6b24">#REF!</definedName>
    <definedName name="Line6c12">#REF!</definedName>
    <definedName name="Line6c15">#REF!</definedName>
    <definedName name="Line6c18">#REF!</definedName>
    <definedName name="Line6c24">#REF!</definedName>
    <definedName name="Line6d12">#REF!</definedName>
    <definedName name="Line6d15">#REF!</definedName>
    <definedName name="Line6d18">#REF!</definedName>
    <definedName name="Line6d24">#REF!</definedName>
    <definedName name="Line7a12">#REF!</definedName>
    <definedName name="Line7a15">#REF!</definedName>
    <definedName name="Line7a18">#REF!</definedName>
    <definedName name="Line7a24">#REF!</definedName>
    <definedName name="Line7b12">#REF!</definedName>
    <definedName name="Line7b15">#REF!</definedName>
    <definedName name="Line7b18">#REF!</definedName>
    <definedName name="Line7b24">#REF!</definedName>
    <definedName name="Line7c12">#REF!</definedName>
    <definedName name="Line7c15">#REF!</definedName>
    <definedName name="Line7c18">#REF!</definedName>
    <definedName name="Line7c24">#REF!</definedName>
    <definedName name="Line7d12">#REF!</definedName>
    <definedName name="Line7d15">#REF!</definedName>
    <definedName name="Line7d18">#REF!</definedName>
    <definedName name="Line7d24">#REF!</definedName>
    <definedName name="Line8a12">#REF!</definedName>
    <definedName name="Line8a15">#REF!</definedName>
    <definedName name="Line8a18">#REF!</definedName>
    <definedName name="Line8a24">#REF!</definedName>
    <definedName name="Line8b12">#REF!</definedName>
    <definedName name="Line8b15">#REF!</definedName>
    <definedName name="Line8b18">#REF!</definedName>
    <definedName name="Line8b24">#REF!</definedName>
    <definedName name="Line8c12">#REF!</definedName>
    <definedName name="Line8c15">#REF!</definedName>
    <definedName name="Line8c18">#REF!</definedName>
    <definedName name="Line8c24">#REF!</definedName>
    <definedName name="Line8d12">#REF!</definedName>
    <definedName name="Line8d15">#REF!</definedName>
    <definedName name="Line8d18">#REF!</definedName>
    <definedName name="Line8d24">#REF!</definedName>
    <definedName name="Line9a12">#REF!</definedName>
    <definedName name="Line9a15">#REF!</definedName>
    <definedName name="Line9a18">#REF!</definedName>
    <definedName name="Line9a24">#REF!</definedName>
    <definedName name="Line9b12">#REF!</definedName>
    <definedName name="Line9b15">#REF!</definedName>
    <definedName name="Line9b18">#REF!</definedName>
    <definedName name="Line9b24">#REF!</definedName>
    <definedName name="Line9c12">#REF!</definedName>
    <definedName name="Line9c15">#REF!</definedName>
    <definedName name="Line9c18">#REF!</definedName>
    <definedName name="Line9c24">#REF!</definedName>
    <definedName name="Line9d12">#REF!</definedName>
    <definedName name="Line9d15">#REF!</definedName>
    <definedName name="Line9d18">#REF!</definedName>
    <definedName name="Line9d24">#REF!</definedName>
    <definedName name="NDEPUTIL" localSheetId="0">'[12]HSC EXP 2 AC CSG ESG W FRS STND'!#REF!</definedName>
    <definedName name="NDEPUTIL" localSheetId="3">'[13]HSC EXP 2 AC CSG ESG W FRS STND'!#REF!</definedName>
    <definedName name="NDEPUTIL">'[12]HSC EXP 2 AC CSG ESG W FRS STND'!#REF!</definedName>
    <definedName name="New" localSheetId="3">'[14]HSC EXP 2 AC CSG ESG W FRS STND'!#REF!</definedName>
    <definedName name="New">'[14]HSC EXP 2 AC CSG ESG W FRS STND'!#REF!</definedName>
    <definedName name="NewRange" localSheetId="3">#REF!</definedName>
    <definedName name="NewRange">#REF!</definedName>
    <definedName name="_xlnm.Print_Area" localSheetId="3">'VQ(T) MET Matrix'!$B:$I</definedName>
    <definedName name="_xlnm.Print_Area" localSheetId="4">'VQ(T) Mission Systems'!$A$5:$E$77</definedName>
    <definedName name="_xlnm.Print_Titles" localSheetId="3">'VQ(T) MET Matrix'!$2:$2</definedName>
    <definedName name="t">'[15]VS32 Jun05 NAVRIIP'!$A$13:$AB$42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D2" i="2"/>
  <c r="D3" i="2"/>
  <c r="D4" i="2"/>
  <c r="B57" i="1" l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A65" i="1"/>
  <c r="A64" i="1"/>
  <c r="A63" i="1"/>
  <c r="A61" i="1"/>
  <c r="A59" i="1"/>
  <c r="A57" i="1"/>
  <c r="A55" i="1"/>
  <c r="B55" i="1"/>
  <c r="B56" i="1"/>
  <c r="A71" i="1"/>
  <c r="A70" i="1"/>
  <c r="A69" i="1"/>
  <c r="A68" i="1"/>
  <c r="A67" i="1"/>
  <c r="A66" i="1"/>
  <c r="A62" i="1"/>
  <c r="A60" i="1"/>
  <c r="A58" i="1"/>
  <c r="A56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E5" i="2"/>
  <c r="E6" i="2"/>
  <c r="E4" i="2"/>
  <c r="A4" i="2"/>
  <c r="E3" i="2"/>
  <c r="A3" i="2"/>
  <c r="A136" i="1"/>
  <c r="A137" i="1"/>
  <c r="A138" i="1"/>
  <c r="A135" i="1"/>
  <c r="B29" i="1"/>
  <c r="B89" i="1"/>
  <c r="B88" i="1"/>
  <c r="B7" i="1"/>
  <c r="B8" i="1" s="1"/>
  <c r="B19" i="1" s="1"/>
  <c r="B3" i="1"/>
  <c r="B17" i="1"/>
  <c r="B86" i="1"/>
  <c r="B85" i="1"/>
  <c r="B9" i="1"/>
  <c r="B21" i="1" s="1"/>
  <c r="E2" i="2"/>
  <c r="A2" i="2"/>
  <c r="B10" i="1"/>
  <c r="B28" i="1"/>
  <c r="B22" i="1" l="1"/>
  <c r="B20" i="1"/>
  <c r="B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Fleetwood, Michael T CTR  COMNAVAIRLANT, NC007</author>
    <author>Thien, Matthew C LCDR NAVAIR, PMA-271</author>
    <author>michael.fleetwood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Fleetwood, Michael T CTR  COMNAVAIRLANT, NC007:</t>
        </r>
        <r>
          <rPr>
            <sz val="9"/>
            <color indexed="81"/>
            <rFont val="Tahoma"/>
            <family val="2"/>
          </rPr>
          <t xml:space="preserve">
Aligned to Mission Requirements not 3510.11
LCDR Matthew C. Thien, SCW-1, N7-aligned to COMNAVAIRFORINST 4790.2 MC/FMC goals 9Jan2018</t>
        </r>
      </text>
    </comment>
    <comment ref="B2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Fleetwood, Michael T CTR  COMNAVAIRLANT, NC007:</t>
        </r>
        <r>
          <rPr>
            <sz val="9"/>
            <color indexed="81"/>
            <rFont val="Tahoma"/>
            <family val="2"/>
          </rPr>
          <t xml:space="preserve">
Aligned to Mission Requirements not 3510.11
LCDR Matthew C. Thien, SCW-1, N7-aligned to COMNAVAIRFORINST 4790.2 MC/FMC goals 9Jan2018</t>
        </r>
      </text>
    </comment>
    <comment ref="A30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Thien, Matthew C LCDR SCW-1, N7
</t>
        </r>
        <r>
          <rPr>
            <sz val="9"/>
            <color indexed="81"/>
            <rFont val="Tahoma"/>
            <family val="2"/>
          </rPr>
          <t xml:space="preserve">Do we need this on here?
</t>
        </r>
      </text>
    </comment>
    <comment ref="A94" authorId="2" shapeId="0" xr:uid="{00000000-0006-0000-0200-000004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Values from VQ(T) new T&amp;R 30 April 2019
-LCDR Matthew C. Thien, N7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michael.fleetwood</author>
  </authors>
  <commentList>
    <comment ref="C7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These are the Mission System Groupings taken from the MESM.  Each item corresponds to an EOC Code.</t>
        </r>
      </text>
    </comment>
    <comment ref="D7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These items are integrated to the aircraft and describe the individual components in the Mission System Group</t>
        </r>
      </text>
    </comment>
    <comment ref="C80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michael.fleetwood:</t>
        </r>
        <r>
          <rPr>
            <sz val="8"/>
            <color indexed="81"/>
            <rFont val="Tahoma"/>
            <family val="2"/>
          </rPr>
          <t xml:space="preserve">
Non-Integrated Systems are those items that attatch to the aircraft and do not necessarily affect the Material Condition of the aircraft when removed.  i.e. TFLIR, LDT, CATM</t>
        </r>
      </text>
    </comment>
  </commentList>
</comments>
</file>

<file path=xl/sharedStrings.xml><?xml version="1.0" encoding="utf-8"?>
<sst xmlns="http://schemas.openxmlformats.org/spreadsheetml/2006/main" count="276" uniqueCount="204">
  <si>
    <t>Standard</t>
  </si>
  <si>
    <t>ID</t>
  </si>
  <si>
    <t>Rev</t>
  </si>
  <si>
    <t>AFMOM</t>
  </si>
  <si>
    <t>Definitions</t>
  </si>
  <si>
    <t>Date</t>
  </si>
  <si>
    <t>Change Summary</t>
  </si>
  <si>
    <t>VQ(T) DRRS</t>
  </si>
  <si>
    <t>- Updated T&amp;R Values for 100% T&amp;R 
- Updated Aircrew ACTC composition. ('COMM' and 'IFT' were combined into 'ACT')
- Removed 'Ready Joint Support Systems' Mission System</t>
  </si>
  <si>
    <t>Updated DRRS-N Standards per STRATCOMWING direction</t>
  </si>
  <si>
    <t>Set the Ready TACAMO/ABNCP Support Systems to '0' per STRACTOMSWING direction.</t>
  </si>
  <si>
    <t>Added EOC L code: Ready IMC Flight Mission Systems (L), set equal to MC %</t>
  </si>
  <si>
    <t>Added Squadron Manning standards: Rating Fit/Fill, NEC Fit, and MPR</t>
  </si>
  <si>
    <t>AMFOM</t>
  </si>
  <si>
    <t>Updated AMFOM Standards to remove RBA and replace with MC and added EOC (L)</t>
  </si>
  <si>
    <t>Readiness Standard VQ (T) E-6</t>
  </si>
  <si>
    <t>Rev:</t>
  </si>
  <si>
    <t>ID:</t>
  </si>
  <si>
    <t>PAA =</t>
  </si>
  <si>
    <t>Inventory</t>
  </si>
  <si>
    <t>Crew/Seat Ratio=</t>
  </si>
  <si>
    <t>Crews=</t>
  </si>
  <si>
    <t>ESL=</t>
  </si>
  <si>
    <t>100% T&amp;R Matrix=</t>
  </si>
  <si>
    <t>100% Training Hours=</t>
  </si>
  <si>
    <t>100% Training Sorties=</t>
  </si>
  <si>
    <t>Afloat Support Hours=</t>
  </si>
  <si>
    <t>VQ-7 Support Hours=</t>
  </si>
  <si>
    <t>FRTP Mode</t>
  </si>
  <si>
    <t>Deploy</t>
  </si>
  <si>
    <t>R+Month</t>
  </si>
  <si>
    <t>D+1</t>
  </si>
  <si>
    <t>FRTP</t>
  </si>
  <si>
    <t>Mission</t>
  </si>
  <si>
    <t>Training Resource Elements</t>
  </si>
  <si>
    <t>Average Training Readiness Threshold</t>
  </si>
  <si>
    <t>% of T&amp;R Matrix</t>
  </si>
  <si>
    <t>Funded Training Sortie Standard</t>
  </si>
  <si>
    <t>Funded Training Hours Standard</t>
  </si>
  <si>
    <t>Funded Support Hours</t>
  </si>
  <si>
    <t>Total Hours Standard</t>
  </si>
  <si>
    <t>Flight Hour Execution Standard (90 Day Avg)</t>
  </si>
  <si>
    <t>Aircraft Standards</t>
  </si>
  <si>
    <t>Flightline %</t>
  </si>
  <si>
    <t>MC %</t>
  </si>
  <si>
    <t>FMC %</t>
  </si>
  <si>
    <t>NA</t>
  </si>
  <si>
    <t>Flightline Standard</t>
  </si>
  <si>
    <t>MC Standard</t>
  </si>
  <si>
    <t>1st Tier Surge MC Standard</t>
  </si>
  <si>
    <t>FMC Standard</t>
  </si>
  <si>
    <t>Integrated Mission Systems</t>
  </si>
  <si>
    <t>Ready E-6B TACAMO/ABNCP Support Systems (C)</t>
  </si>
  <si>
    <t>Ready E-6B Independent Deployed Mission Systems (D)</t>
  </si>
  <si>
    <t>Ready E-6B ABNCP Core Specific Systems (H)</t>
  </si>
  <si>
    <t>Ready E-6B TACAMO/ABNCP Core Systems (J)</t>
  </si>
  <si>
    <t>Ready E-6B IMC Flight Mission Systems (L)</t>
  </si>
  <si>
    <t>Aircrew Manning and Crews</t>
  </si>
  <si>
    <t>Squadron Manning</t>
  </si>
  <si>
    <t>Overall Rating Fill</t>
  </si>
  <si>
    <t>Overall Rating Fit</t>
  </si>
  <si>
    <t>Overall NEC Fit</t>
  </si>
  <si>
    <t>MPR</t>
  </si>
  <si>
    <t>Notes:</t>
  </si>
  <si>
    <t>Upper limit = BA for 11 crews</t>
  </si>
  <si>
    <t>Lower limit = BA for 11 crews</t>
  </si>
  <si>
    <t>ACTC Std = the number required for 11 crews</t>
  </si>
  <si>
    <t>Range of Performance Values - Do Not Modify - (Use these values to establish performance cutoffs)</t>
  </si>
  <si>
    <t>UCL (Red Above)</t>
  </si>
  <si>
    <t>UCL (Yellow Above)</t>
  </si>
  <si>
    <t>Training Readiness Standard</t>
  </si>
  <si>
    <t>LCL (Yellow Below)</t>
  </si>
  <si>
    <t>LCL (Red Below)</t>
  </si>
  <si>
    <t>U/L CL Max:</t>
  </si>
  <si>
    <t>U/L CL Min:</t>
  </si>
  <si>
    <t>CBM Matrix Ef Values - Do Not Modify</t>
  </si>
  <si>
    <t>Trained Manpower and Crews</t>
  </si>
  <si>
    <t>Pilot Upper Limit</t>
  </si>
  <si>
    <t>Pilot Lower Limit</t>
  </si>
  <si>
    <t>PILOT &gt;= ACTC LEVEL 4</t>
  </si>
  <si>
    <t>PILOT &gt;= ACTC LEVEL 3</t>
  </si>
  <si>
    <t>PILOT &gt;= ACTC LEVEL 1</t>
  </si>
  <si>
    <t>NFO Upper Limit</t>
  </si>
  <si>
    <t>NFO Lower Limit</t>
  </si>
  <si>
    <t>NFO &gt;= ACTC LEVEL 4</t>
  </si>
  <si>
    <t>NFO &gt;= ACTC LEVEL 3</t>
  </si>
  <si>
    <t>NFO &gt;= ACTC LEVEL 1</t>
  </si>
  <si>
    <t>FE Upper Limit</t>
  </si>
  <si>
    <t>FE Lower Limit</t>
  </si>
  <si>
    <t>FE &gt;= ACTC LEVEL 4</t>
  </si>
  <si>
    <t>FE &gt;= ACTC LEVEL 3</t>
  </si>
  <si>
    <t>FE &gt;= ACTC LEVEL 1</t>
  </si>
  <si>
    <t>P20 ACT Upper Limit</t>
  </si>
  <si>
    <t>P30 ACT Upper Limit</t>
  </si>
  <si>
    <t>P20 ACT Lower Limit</t>
  </si>
  <si>
    <t>P30 ACT Lower Limit</t>
  </si>
  <si>
    <t>P20 ACT &gt;= ACTC LEVEL 4</t>
  </si>
  <si>
    <t>P30 ACT &gt;= ACTC LEVEL 4</t>
  </si>
  <si>
    <t>P20 ACT &gt;= ACTC LEVEL 3</t>
  </si>
  <si>
    <t>P30 ACT &gt;= ACTC LEVEL 3</t>
  </si>
  <si>
    <t>P20 ACT &gt;= ACTC LEVEL 2</t>
  </si>
  <si>
    <t>P30 ACT &gt;= ACTC LEVEL 2</t>
  </si>
  <si>
    <t>P20 ACT &gt;= ACTC LEVEL 1</t>
  </si>
  <si>
    <t>P30 ACT &gt;= ACTC LEVEL 1</t>
  </si>
  <si>
    <t>RO Upper Limit</t>
  </si>
  <si>
    <t>RO Lower Limit</t>
  </si>
  <si>
    <t>RO &gt;= ACTC LEVEL 4</t>
  </si>
  <si>
    <t>R0 &gt;= ACTC LEVEL 3</t>
  </si>
  <si>
    <t>RO &gt;= ACTC LEVEL 1</t>
  </si>
  <si>
    <t>Required Skilled Crews</t>
  </si>
  <si>
    <t>Unit Events</t>
  </si>
  <si>
    <t>ORI</t>
  </si>
  <si>
    <t>DRRS-N E-Pillar Break Points</t>
  </si>
  <si>
    <t>Green</t>
  </si>
  <si>
    <t>Yellow</t>
  </si>
  <si>
    <t>Red</t>
  </si>
  <si>
    <t>Top</t>
  </si>
  <si>
    <t>Aircraft</t>
  </si>
  <si>
    <t>In Reporting</t>
  </si>
  <si>
    <t>Mission Capable Aircraft (MC)</t>
  </si>
  <si>
    <t>Ready IMC Flight Mission Systems (L)</t>
  </si>
  <si>
    <t>Mission Systems</t>
  </si>
  <si>
    <t>Navy E-6B TMS MET to Mission System Map</t>
  </si>
  <si>
    <t>MISSION ESSENTIAL TASKS</t>
  </si>
  <si>
    <t>NTA 1.1.2.3.3</t>
  </si>
  <si>
    <t>Conduct Flight Operations</t>
  </si>
  <si>
    <t>X</t>
  </si>
  <si>
    <t>SN 3.2.2</t>
  </si>
  <si>
    <t>Generate/Disperse Forces</t>
  </si>
  <si>
    <t>ST 5.1.18</t>
  </si>
  <si>
    <t>Manage Nuclear Command, Control, and Communications (NC3)</t>
  </si>
  <si>
    <t>ST 4</t>
  </si>
  <si>
    <t>Sustain Forces</t>
  </si>
  <si>
    <t>SN 5.1.1</t>
  </si>
  <si>
    <t>Communicate Strategic Information</t>
  </si>
  <si>
    <t>Mission System Groups VQ(T) E-6B</t>
  </si>
  <si>
    <t>** MESM:</t>
  </si>
  <si>
    <t>Integrated Aircraft Mission Systems Configuration</t>
  </si>
  <si>
    <t>COMMUNITY</t>
  </si>
  <si>
    <t>TMS AFFECTED</t>
  </si>
  <si>
    <t>Mission System Group</t>
  </si>
  <si>
    <t xml:space="preserve">COMPONENTS/SYSTEMS/ MESM CODES </t>
  </si>
  <si>
    <t>VQ     TACAMO</t>
  </si>
  <si>
    <t>E-6B</t>
  </si>
  <si>
    <t>Ready TACAMO/ABNCP Support Systems</t>
  </si>
  <si>
    <t>E-6B (Back-up Systems) (C Code)</t>
  </si>
  <si>
    <t>AC ELECTRICAL POWER</t>
  </si>
  <si>
    <t>AIR CONDITIONING AND PRESSURIZATION</t>
  </si>
  <si>
    <t>AIRFRAME</t>
  </si>
  <si>
    <t>COMMAND MANAGEMENT LOCAL (CML)</t>
  </si>
  <si>
    <t>CREW WORKSTATIONS</t>
  </si>
  <si>
    <t>DIGITAL AIRBORNE INTERCOMMUNICATION AND SWITCHING SET (DAISS)</t>
  </si>
  <si>
    <t>FLIGHT CONTROLS / AUTOPILOT</t>
  </si>
  <si>
    <t>FLIGHT INSTRUMENTS AND NAVIGATION</t>
  </si>
  <si>
    <t>FUEL</t>
  </si>
  <si>
    <t>HIGH FREQUENCY (HF)</t>
  </si>
  <si>
    <t>HIGH POWER TRANSMIT SYSTEM (HPTS)</t>
  </si>
  <si>
    <t>INTERCOMMUNICATION SET (ICS)</t>
  </si>
  <si>
    <t>IDENTIFICATION FRIEND OR FOE (IFF)</t>
  </si>
  <si>
    <t>INMARSAT</t>
  </si>
  <si>
    <t>LINK MONITOR SYSTEM</t>
  </si>
  <si>
    <t>MAPS, GROWTH AND MLS PROCESSING SYSTEM</t>
  </si>
  <si>
    <t>MILSTAR</t>
  </si>
  <si>
    <t>MISSION COMPUTER SYSTEM (MCS)</t>
  </si>
  <si>
    <t>MISC COMMUNICATION EQUIPMENT</t>
  </si>
  <si>
    <t>NUCLEAR PLANNING AND EXECUTION SYSTEM (NPES)</t>
  </si>
  <si>
    <t>PHASED ARRAY ANTENNA SYSTEM</t>
  </si>
  <si>
    <t>SECURE VIDEO TELECONFERENCEING SYSTEM (SVTC)</t>
  </si>
  <si>
    <t>TIME FREQUENCY STANDARD DISTRIBUTION SYSTEM (TFSDS)</t>
  </si>
  <si>
    <t>ULTRA HIGH FREQUENCEY (UHF) C3 SYSTEM</t>
  </si>
  <si>
    <t>VERY/ULTRA HIGH FREQUENCY (V/UHF)</t>
  </si>
  <si>
    <t>VERY LOW FREQUENCY (VLF)</t>
  </si>
  <si>
    <t>VOIP RED AND BLACK</t>
  </si>
  <si>
    <t>EMERGENCY SYSTEMS</t>
  </si>
  <si>
    <t>Ready Independent Deployed Systems</t>
  </si>
  <si>
    <t>E-6B (Independent Deployed Ops) (D Code)</t>
  </si>
  <si>
    <t>APU</t>
  </si>
  <si>
    <t>CREW COMFORT</t>
  </si>
  <si>
    <t>Ready ABNCP Core Specific Systems</t>
  </si>
  <si>
    <t>E-6B (ABNCP) (H Code)</t>
  </si>
  <si>
    <t>AIRBORNE LAUNCH CONTROL SYSTEM (ALCS)</t>
  </si>
  <si>
    <t>DIGITAL NORTH STAR (IP-DNS)</t>
  </si>
  <si>
    <t>MILSTAR SYSTEM</t>
  </si>
  <si>
    <t>NPES</t>
  </si>
  <si>
    <t>UHF C3 SYSTEM</t>
  </si>
  <si>
    <t>Ready TACAMO/ABNCP Core Systems</t>
  </si>
  <si>
    <t>E-6B (TACAMO/ABNCP) (J Code)</t>
  </si>
  <si>
    <t>AIRCRAFT ELECTRICAL POWER</t>
  </si>
  <si>
    <t>AIR CONDITIONING / PRESSURIZATION SYSTEM</t>
  </si>
  <si>
    <t>HIGH FREQUENCY (HF) SYSTEM</t>
  </si>
  <si>
    <t>INTERCOMMUNICATION SYSTEM (ICS)</t>
  </si>
  <si>
    <t>TIME/FREQUENCY STANDARDS DISTRIBUTION SYSTEM (TFSDS)</t>
  </si>
  <si>
    <t>VERY LOW FREQUENCY (VHF)</t>
  </si>
  <si>
    <t>E-6B (Ready IMC Flight Mission Systems (L))</t>
  </si>
  <si>
    <t>COMMON DISPLAY SYSTEM (CDS)</t>
  </si>
  <si>
    <t>FLIGHT CONTROLS/AUTOPILOT</t>
  </si>
  <si>
    <t>LIGHTING</t>
  </si>
  <si>
    <t>See Definitions Tab</t>
  </si>
  <si>
    <t>Non-Integrated Mission Systems (INVENTORY ITEMS)</t>
  </si>
  <si>
    <t>Mission Systems TOOLS TITLES</t>
  </si>
  <si>
    <t>CONFIGURATIONS THAT APPLY</t>
  </si>
  <si>
    <t>Item</t>
  </si>
  <si>
    <t>Definition</t>
  </si>
  <si>
    <t>Mission Capable (MC) is defined in reference (e).  MC is a “Material condition of an aircraft that can perform at least one and potentially all of its missions. MC Hours = EIS Hours - NMC Hours.”  MC in this sense is not used in this document, but describes its current status as on the moment it was reported in the AMSRRWeb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</si>
</sst>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[$-409]d\-mmm\-yy;@"/>
    <numFmt numFmtId="167" formatCode="0.0000"/>
    <numFmt numFmtId="168" formatCode="0.00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55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1"/>
      <color rgb="FF00CC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u/>
      <sz val="10"/>
      <color indexed="12"/>
      <name val="Arial"/>
      <family val="2"/>
    </font>
    <font>
      <b/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43" fontId="2" fillId="0" borderId="0" applyFont="0" applyFill="0" applyBorder="0" applyAlignment="0" applyProtection="0"/>
    <xf numFmtId="0" fontId="2" fillId="2" borderId="1">
      <alignment horizontal="center" textRotation="90"/>
    </xf>
    <xf numFmtId="0" fontId="2" fillId="0" borderId="0">
      <alignment textRotation="90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4" borderId="0" applyNumberFormat="0" applyBorder="0" applyAlignment="0" applyProtection="0"/>
    <xf numFmtId="0" fontId="26" fillId="8" borderId="0" applyNumberFormat="0" applyBorder="0" applyAlignment="0" applyProtection="0"/>
    <xf numFmtId="0" fontId="27" fillId="25" borderId="22" applyNumberFormat="0" applyAlignment="0" applyProtection="0"/>
    <xf numFmtId="0" fontId="28" fillId="26" borderId="23" applyNumberFormat="0" applyAlignment="0" applyProtection="0"/>
    <xf numFmtId="43" fontId="2" fillId="0" borderId="0" applyFont="0" applyFill="0" applyBorder="0" applyAlignment="0" applyProtection="0"/>
    <xf numFmtId="3" fontId="2" fillId="0" borderId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22" applyNumberFormat="0" applyAlignment="0" applyProtection="0"/>
    <xf numFmtId="0" fontId="35" fillId="0" borderId="27" applyNumberFormat="0" applyFill="0" applyAlignment="0" applyProtection="0"/>
    <xf numFmtId="0" fontId="36" fillId="27" borderId="0" applyNumberFormat="0" applyBorder="0" applyAlignment="0" applyProtection="0"/>
    <xf numFmtId="0" fontId="2" fillId="0" borderId="0"/>
    <xf numFmtId="0" fontId="2" fillId="28" borderId="28" applyNumberFormat="0" applyFont="0" applyAlignment="0" applyProtection="0"/>
    <xf numFmtId="0" fontId="37" fillId="25" borderId="29" applyNumberFormat="0" applyAlignment="0" applyProtection="0"/>
    <xf numFmtId="9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83">
    <xf numFmtId="0" fontId="0" fillId="0" borderId="0" xfId="0"/>
    <xf numFmtId="0" fontId="3" fillId="0" borderId="0" xfId="0" applyFont="1"/>
    <xf numFmtId="0" fontId="4" fillId="0" borderId="0" xfId="0" applyFont="1"/>
    <xf numFmtId="0" fontId="4" fillId="3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/>
    <xf numFmtId="166" fontId="0" fillId="0" borderId="0" xfId="0" applyNumberFormat="1" applyBorder="1"/>
    <xf numFmtId="166" fontId="0" fillId="0" borderId="0" xfId="0" applyNumberFormat="1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textRotation="90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9" fontId="8" fillId="0" borderId="1" xfId="4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165" fontId="8" fillId="0" borderId="1" xfId="1" applyNumberFormat="1" applyFont="1" applyFill="1" applyBorder="1" applyAlignment="1">
      <alignment horizontal="center"/>
    </xf>
    <xf numFmtId="0" fontId="10" fillId="0" borderId="0" xfId="0" applyFont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4" fontId="7" fillId="0" borderId="0" xfId="6" applyNumberFormat="1" applyFont="1" applyFill="1" applyAlignment="1">
      <alignment horizontal="right"/>
    </xf>
    <xf numFmtId="0" fontId="7" fillId="0" borderId="0" xfId="5" applyFont="1" applyBorder="1"/>
    <xf numFmtId="164" fontId="7" fillId="0" borderId="0" xfId="6" applyNumberFormat="1" applyFont="1" applyAlignment="1">
      <alignment horizontal="right"/>
    </xf>
    <xf numFmtId="0" fontId="7" fillId="0" borderId="0" xfId="6" applyFont="1" applyAlignment="1">
      <alignment horizontal="right"/>
    </xf>
    <xf numFmtId="164" fontId="7" fillId="3" borderId="0" xfId="6" applyNumberFormat="1" applyFont="1" applyFill="1" applyAlignment="1">
      <alignment horizontal="right"/>
    </xf>
    <xf numFmtId="164" fontId="7" fillId="0" borderId="0" xfId="6" quotePrefix="1" applyNumberFormat="1" applyFont="1" applyAlignment="1">
      <alignment horizontal="right"/>
    </xf>
    <xf numFmtId="164" fontId="7" fillId="3" borderId="0" xfId="6" applyNumberFormat="1" applyFont="1" applyFill="1"/>
    <xf numFmtId="0" fontId="11" fillId="0" borderId="1" xfId="6" applyFont="1" applyFill="1" applyBorder="1"/>
    <xf numFmtId="0" fontId="8" fillId="0" borderId="7" xfId="6" applyFont="1" applyBorder="1" applyAlignment="1">
      <alignment horizontal="left"/>
    </xf>
    <xf numFmtId="9" fontId="8" fillId="0" borderId="5" xfId="4" applyFont="1" applyFill="1" applyBorder="1" applyAlignment="1">
      <alignment horizontal="center"/>
    </xf>
    <xf numFmtId="9" fontId="8" fillId="0" borderId="0" xfId="4" applyFont="1" applyFill="1" applyBorder="1" applyAlignment="1">
      <alignment horizontal="center"/>
    </xf>
    <xf numFmtId="0" fontId="8" fillId="0" borderId="1" xfId="6" applyFont="1" applyFill="1" applyBorder="1"/>
    <xf numFmtId="165" fontId="8" fillId="0" borderId="0" xfId="8" applyNumberFormat="1" applyFont="1" applyFill="1" applyBorder="1" applyAlignment="1">
      <alignment horizontal="center"/>
    </xf>
    <xf numFmtId="0" fontId="8" fillId="0" borderId="0" xfId="6" applyFont="1" applyFill="1"/>
    <xf numFmtId="0" fontId="8" fillId="0" borderId="5" xfId="6" applyFont="1" applyFill="1" applyBorder="1"/>
    <xf numFmtId="0" fontId="8" fillId="0" borderId="1" xfId="6" applyFont="1" applyFill="1" applyBorder="1" applyAlignment="1">
      <alignment horizontal="right"/>
    </xf>
    <xf numFmtId="0" fontId="11" fillId="4" borderId="4" xfId="6" applyFont="1" applyFill="1" applyBorder="1" applyAlignment="1">
      <alignment horizontal="right"/>
    </xf>
    <xf numFmtId="0" fontId="11" fillId="4" borderId="9" xfId="6" applyFont="1" applyFill="1" applyBorder="1" applyAlignment="1">
      <alignment horizontal="right"/>
    </xf>
    <xf numFmtId="0" fontId="8" fillId="4" borderId="10" xfId="6" applyFont="1" applyFill="1" applyBorder="1" applyAlignment="1">
      <alignment horizontal="right"/>
    </xf>
    <xf numFmtId="2" fontId="13" fillId="4" borderId="11" xfId="6" applyNumberFormat="1" applyFont="1" applyFill="1" applyBorder="1" applyAlignment="1">
      <alignment horizontal="right"/>
    </xf>
    <xf numFmtId="0" fontId="8" fillId="0" borderId="0" xfId="6" applyFont="1" applyFill="1" applyBorder="1"/>
    <xf numFmtId="0" fontId="8" fillId="4" borderId="9" xfId="6" applyFont="1" applyFill="1" applyBorder="1" applyAlignment="1">
      <alignment horizontal="right"/>
    </xf>
    <xf numFmtId="2" fontId="13" fillId="4" borderId="12" xfId="6" applyNumberFormat="1" applyFont="1" applyFill="1" applyBorder="1" applyAlignment="1">
      <alignment horizontal="right"/>
    </xf>
    <xf numFmtId="0" fontId="8" fillId="4" borderId="10" xfId="6" applyFont="1" applyFill="1" applyBorder="1"/>
    <xf numFmtId="1" fontId="12" fillId="4" borderId="11" xfId="6" applyNumberFormat="1" applyFont="1" applyFill="1" applyBorder="1" applyAlignment="1">
      <alignment horizontal="center"/>
    </xf>
    <xf numFmtId="0" fontId="8" fillId="4" borderId="4" xfId="6" applyFont="1" applyFill="1" applyBorder="1"/>
    <xf numFmtId="0" fontId="12" fillId="4" borderId="16" xfId="6" applyFont="1" applyFill="1" applyBorder="1" applyAlignment="1">
      <alignment horizontal="center"/>
    </xf>
    <xf numFmtId="1" fontId="12" fillId="4" borderId="16" xfId="6" applyNumberFormat="1" applyFont="1" applyFill="1" applyBorder="1" applyAlignment="1">
      <alignment horizontal="center"/>
    </xf>
    <xf numFmtId="0" fontId="8" fillId="4" borderId="16" xfId="6" applyFont="1" applyFill="1" applyBorder="1" applyAlignment="1">
      <alignment horizontal="center" vertical="center"/>
    </xf>
    <xf numFmtId="0" fontId="8" fillId="4" borderId="16" xfId="6" applyFont="1" applyFill="1" applyBorder="1" applyAlignment="1">
      <alignment horizontal="center"/>
    </xf>
    <xf numFmtId="0" fontId="8" fillId="4" borderId="17" xfId="6" applyFont="1" applyFill="1" applyBorder="1"/>
    <xf numFmtId="1" fontId="8" fillId="4" borderId="18" xfId="6" applyNumberFormat="1" applyFont="1" applyFill="1" applyBorder="1" applyAlignment="1">
      <alignment horizontal="center" vertical="center"/>
    </xf>
    <xf numFmtId="1" fontId="8" fillId="4" borderId="16" xfId="6" applyNumberFormat="1" applyFont="1" applyFill="1" applyBorder="1" applyAlignment="1">
      <alignment horizontal="center" vertical="center"/>
    </xf>
    <xf numFmtId="0" fontId="8" fillId="4" borderId="9" xfId="6" applyFont="1" applyFill="1" applyBorder="1"/>
    <xf numFmtId="0" fontId="8" fillId="4" borderId="12" xfId="6" applyFont="1" applyFill="1" applyBorder="1" applyAlignment="1">
      <alignment horizontal="center" vertical="center"/>
    </xf>
    <xf numFmtId="2" fontId="8" fillId="0" borderId="1" xfId="6" applyNumberFormat="1" applyFont="1" applyFill="1" applyBorder="1" applyAlignment="1">
      <alignment horizontal="center"/>
    </xf>
    <xf numFmtId="2" fontId="8" fillId="4" borderId="16" xfId="6" applyNumberFormat="1" applyFont="1" applyFill="1" applyBorder="1" applyAlignment="1">
      <alignment horizontal="center"/>
    </xf>
    <xf numFmtId="2" fontId="9" fillId="4" borderId="16" xfId="6" applyNumberFormat="1" applyFont="1" applyFill="1" applyBorder="1" applyAlignment="1">
      <alignment horizontal="center"/>
    </xf>
    <xf numFmtId="2" fontId="8" fillId="4" borderId="12" xfId="6" applyNumberFormat="1" applyFont="1" applyFill="1" applyBorder="1" applyAlignment="1">
      <alignment horizontal="center"/>
    </xf>
    <xf numFmtId="0" fontId="8" fillId="4" borderId="19" xfId="6" applyFont="1" applyFill="1" applyBorder="1"/>
    <xf numFmtId="0" fontId="8" fillId="4" borderId="20" xfId="6" applyFont="1" applyFill="1" applyBorder="1" applyAlignment="1">
      <alignment horizontal="center"/>
    </xf>
    <xf numFmtId="1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8" fillId="0" borderId="1" xfId="8" applyNumberFormat="1" applyFont="1" applyFill="1" applyBorder="1" applyAlignment="1">
      <alignment horizontal="center"/>
    </xf>
    <xf numFmtId="0" fontId="10" fillId="0" borderId="0" xfId="0" applyFont="1" applyBorder="1"/>
    <xf numFmtId="0" fontId="11" fillId="0" borderId="0" xfId="6" applyFont="1" applyFill="1" applyBorder="1"/>
    <xf numFmtId="0" fontId="8" fillId="0" borderId="0" xfId="6" applyFont="1" applyBorder="1"/>
    <xf numFmtId="0" fontId="8" fillId="0" borderId="0" xfId="0" applyFont="1" applyBorder="1"/>
    <xf numFmtId="164" fontId="8" fillId="3" borderId="0" xfId="8" applyNumberFormat="1" applyFont="1" applyFill="1" applyBorder="1" applyAlignment="1">
      <alignment horizontal="center"/>
    </xf>
    <xf numFmtId="167" fontId="8" fillId="0" borderId="0" xfId="0" applyNumberFormat="1" applyFont="1"/>
    <xf numFmtId="164" fontId="8" fillId="0" borderId="2" xfId="0" applyNumberFormat="1" applyFont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0" fontId="10" fillId="0" borderId="0" xfId="0" applyFont="1" applyFill="1" applyBorder="1"/>
    <xf numFmtId="164" fontId="8" fillId="0" borderId="5" xfId="0" applyNumberFormat="1" applyFont="1" applyFill="1" applyBorder="1" applyAlignment="1">
      <alignment horizontal="center"/>
    </xf>
    <xf numFmtId="0" fontId="12" fillId="0" borderId="1" xfId="6" applyFont="1" applyFill="1" applyBorder="1" applyAlignment="1">
      <alignment horizontal="center"/>
    </xf>
    <xf numFmtId="0" fontId="16" fillId="0" borderId="0" xfId="5" applyFont="1"/>
    <xf numFmtId="168" fontId="8" fillId="0" borderId="5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wrapText="1"/>
    </xf>
    <xf numFmtId="15" fontId="18" fillId="0" borderId="1" xfId="12" applyNumberFormat="1" applyFont="1" applyBorder="1" applyAlignment="1">
      <alignment horizontal="center" vertical="center"/>
    </xf>
    <xf numFmtId="0" fontId="18" fillId="0" borderId="1" xfId="12" applyFont="1" applyBorder="1" applyAlignment="1">
      <alignment horizontal="center" vertical="center"/>
    </xf>
    <xf numFmtId="0" fontId="0" fillId="0" borderId="0" xfId="0" applyAlignment="1">
      <alignment vertical="center"/>
    </xf>
    <xf numFmtId="15" fontId="18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166" fontId="22" fillId="0" borderId="3" xfId="0" applyNumberFormat="1" applyFont="1" applyBorder="1" applyAlignment="1">
      <alignment horizontal="center"/>
    </xf>
    <xf numFmtId="0" fontId="41" fillId="4" borderId="31" xfId="12" applyFont="1" applyFill="1" applyBorder="1" applyAlignment="1"/>
    <xf numFmtId="0" fontId="8" fillId="0" borderId="4" xfId="0" applyFont="1" applyFill="1" applyBorder="1"/>
    <xf numFmtId="2" fontId="8" fillId="31" borderId="1" xfId="14" applyNumberFormat="1" applyFont="1" applyFill="1" applyBorder="1" applyAlignment="1">
      <alignment horizontal="center"/>
    </xf>
    <xf numFmtId="2" fontId="8" fillId="32" borderId="1" xfId="14" applyNumberFormat="1" applyFont="1" applyFill="1" applyBorder="1" applyAlignment="1">
      <alignment horizontal="center"/>
    </xf>
    <xf numFmtId="2" fontId="8" fillId="33" borderId="1" xfId="14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8" fillId="0" borderId="9" xfId="0" applyFont="1" applyFill="1" applyBorder="1"/>
    <xf numFmtId="2" fontId="8" fillId="31" borderId="33" xfId="14" applyNumberFormat="1" applyFont="1" applyFill="1" applyBorder="1" applyAlignment="1">
      <alignment horizontal="center"/>
    </xf>
    <xf numFmtId="2" fontId="8" fillId="32" borderId="33" xfId="14" applyNumberFormat="1" applyFont="1" applyFill="1" applyBorder="1" applyAlignment="1">
      <alignment horizontal="center"/>
    </xf>
    <xf numFmtId="2" fontId="8" fillId="33" borderId="33" xfId="14" applyNumberFormat="1" applyFont="1" applyFill="1" applyBorder="1" applyAlignment="1">
      <alignment horizontal="center"/>
    </xf>
    <xf numFmtId="0" fontId="20" fillId="0" borderId="0" xfId="18" applyFont="1"/>
    <xf numFmtId="0" fontId="43" fillId="3" borderId="0" xfId="6" applyFont="1" applyFill="1" applyAlignment="1">
      <alignment horizontal="center"/>
    </xf>
    <xf numFmtId="164" fontId="42" fillId="0" borderId="0" xfId="15" applyNumberFormat="1" applyFont="1" applyFill="1" applyBorder="1" applyAlignment="1"/>
    <xf numFmtId="0" fontId="21" fillId="0" borderId="4" xfId="18" applyFont="1" applyBorder="1"/>
    <xf numFmtId="166" fontId="18" fillId="0" borderId="16" xfId="0" applyNumberFormat="1" applyFont="1" applyBorder="1"/>
    <xf numFmtId="0" fontId="18" fillId="0" borderId="9" xfId="0" applyFont="1" applyBorder="1"/>
    <xf numFmtId="166" fontId="18" fillId="0" borderId="12" xfId="0" applyNumberFormat="1" applyFont="1" applyBorder="1"/>
    <xf numFmtId="0" fontId="18" fillId="0" borderId="1" xfId="12" quotePrefix="1" applyFont="1" applyBorder="1" applyAlignment="1">
      <alignment vertical="center" wrapText="1"/>
    </xf>
    <xf numFmtId="0" fontId="45" fillId="0" borderId="0" xfId="0" applyFont="1" applyFill="1" applyBorder="1" applyAlignment="1">
      <alignment vertical="center"/>
    </xf>
    <xf numFmtId="0" fontId="43" fillId="0" borderId="0" xfId="5" applyFont="1"/>
    <xf numFmtId="0" fontId="43" fillId="0" borderId="0" xfId="5" applyFont="1" applyAlignment="1">
      <alignment horizontal="right"/>
    </xf>
    <xf numFmtId="0" fontId="45" fillId="0" borderId="0" xfId="5" applyFont="1" applyAlignment="1">
      <alignment horizontal="right"/>
    </xf>
    <xf numFmtId="166" fontId="46" fillId="0" borderId="0" xfId="64" applyNumberFormat="1" applyFont="1" applyFill="1" applyBorder="1" applyAlignment="1" applyProtection="1">
      <protection locked="0"/>
    </xf>
    <xf numFmtId="166" fontId="45" fillId="0" borderId="0" xfId="14" applyNumberFormat="1" applyFont="1" applyFill="1" applyBorder="1" applyAlignment="1" applyProtection="1">
      <protection locked="0"/>
    </xf>
    <xf numFmtId="0" fontId="43" fillId="3" borderId="0" xfId="5" applyFont="1" applyFill="1"/>
    <xf numFmtId="0" fontId="21" fillId="0" borderId="0" xfId="64" applyFont="1" applyAlignment="1" applyProtection="1"/>
    <xf numFmtId="0" fontId="47" fillId="0" borderId="0" xfId="5" applyFont="1"/>
    <xf numFmtId="0" fontId="47" fillId="3" borderId="0" xfId="5" applyFont="1" applyFill="1"/>
    <xf numFmtId="0" fontId="48" fillId="3" borderId="0" xfId="5" applyFont="1" applyFill="1"/>
    <xf numFmtId="0" fontId="49" fillId="3" borderId="0" xfId="5" applyFont="1" applyFill="1" applyBorder="1" applyAlignment="1">
      <alignment horizontal="center" vertical="center" wrapText="1"/>
    </xf>
    <xf numFmtId="0" fontId="47" fillId="3" borderId="0" xfId="0" applyFont="1" applyFill="1"/>
    <xf numFmtId="0" fontId="47" fillId="0" borderId="0" xfId="0" applyFont="1"/>
    <xf numFmtId="0" fontId="48" fillId="3" borderId="31" xfId="0" applyFont="1" applyFill="1" applyBorder="1" applyAlignment="1">
      <alignment horizontal="center"/>
    </xf>
    <xf numFmtId="0" fontId="48" fillId="3" borderId="31" xfId="0" applyFont="1" applyFill="1" applyBorder="1" applyAlignment="1">
      <alignment horizontal="center" wrapText="1"/>
    </xf>
    <xf numFmtId="0" fontId="48" fillId="3" borderId="34" xfId="0" applyFont="1" applyFill="1" applyBorder="1" applyAlignment="1">
      <alignment horizontal="center" wrapText="1"/>
    </xf>
    <xf numFmtId="0" fontId="48" fillId="3" borderId="34" xfId="0" applyFont="1" applyFill="1" applyBorder="1" applyAlignment="1">
      <alignment horizontal="center"/>
    </xf>
    <xf numFmtId="0" fontId="47" fillId="3" borderId="0" xfId="0" applyFont="1" applyFill="1" applyBorder="1"/>
    <xf numFmtId="0" fontId="47" fillId="0" borderId="36" xfId="0" applyFont="1" applyBorder="1"/>
    <xf numFmtId="0" fontId="7" fillId="0" borderId="0" xfId="0" applyFont="1" applyBorder="1" applyAlignment="1">
      <alignment horizontal="left"/>
    </xf>
    <xf numFmtId="0" fontId="47" fillId="0" borderId="37" xfId="0" applyFont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47" fillId="0" borderId="39" xfId="0" applyFont="1" applyBorder="1"/>
    <xf numFmtId="0" fontId="47" fillId="3" borderId="36" xfId="0" applyFont="1" applyFill="1" applyBorder="1" applyAlignment="1">
      <alignment horizontal="left" wrapText="1"/>
    </xf>
    <xf numFmtId="0" fontId="47" fillId="3" borderId="39" xfId="0" applyFont="1" applyFill="1" applyBorder="1" applyAlignment="1">
      <alignment horizontal="left"/>
    </xf>
    <xf numFmtId="0" fontId="47" fillId="3" borderId="36" xfId="0" applyFont="1" applyFill="1" applyBorder="1" applyAlignment="1">
      <alignment horizontal="left"/>
    </xf>
    <xf numFmtId="0" fontId="47" fillId="0" borderId="37" xfId="0" applyFont="1" applyFill="1" applyBorder="1"/>
    <xf numFmtId="0" fontId="47" fillId="3" borderId="37" xfId="0" applyFont="1" applyFill="1" applyBorder="1" applyAlignment="1">
      <alignment horizontal="left"/>
    </xf>
    <xf numFmtId="0" fontId="47" fillId="0" borderId="0" xfId="0" applyFont="1" applyBorder="1"/>
    <xf numFmtId="0" fontId="47" fillId="3" borderId="37" xfId="0" applyFont="1" applyFill="1" applyBorder="1"/>
    <xf numFmtId="0" fontId="47" fillId="3" borderId="0" xfId="0" applyFont="1" applyFill="1" applyBorder="1" applyAlignment="1">
      <alignment horizontal="left"/>
    </xf>
    <xf numFmtId="0" fontId="42" fillId="0" borderId="0" xfId="0" applyFont="1" applyBorder="1" applyAlignment="1">
      <alignment wrapText="1"/>
    </xf>
    <xf numFmtId="0" fontId="47" fillId="0" borderId="40" xfId="0" applyFont="1" applyBorder="1" applyAlignment="1"/>
    <xf numFmtId="0" fontId="48" fillId="3" borderId="40" xfId="0" applyFont="1" applyFill="1" applyBorder="1" applyAlignment="1">
      <alignment horizontal="center"/>
    </xf>
    <xf numFmtId="0" fontId="47" fillId="0" borderId="37" xfId="0" applyFont="1" applyBorder="1" applyAlignment="1">
      <alignment horizontal="left" wrapText="1"/>
    </xf>
    <xf numFmtId="0" fontId="48" fillId="3" borderId="37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left"/>
    </xf>
    <xf numFmtId="0" fontId="47" fillId="3" borderId="37" xfId="0" applyFont="1" applyFill="1" applyBorder="1" applyAlignment="1">
      <alignment horizontal="center"/>
    </xf>
    <xf numFmtId="0" fontId="7" fillId="0" borderId="37" xfId="0" applyFont="1" applyBorder="1" applyAlignment="1">
      <alignment horizontal="left"/>
    </xf>
    <xf numFmtId="0" fontId="48" fillId="0" borderId="38" xfId="0" applyFont="1" applyBorder="1" applyAlignment="1">
      <alignment vertical="center" wrapText="1"/>
    </xf>
    <xf numFmtId="0" fontId="47" fillId="0" borderId="39" xfId="0" applyFont="1" applyBorder="1" applyAlignment="1">
      <alignment horizontal="left" wrapText="1"/>
    </xf>
    <xf numFmtId="0" fontId="47" fillId="3" borderId="39" xfId="0" applyFont="1" applyFill="1" applyBorder="1" applyAlignment="1">
      <alignment horizontal="center"/>
    </xf>
    <xf numFmtId="0" fontId="47" fillId="0" borderId="0" xfId="0" applyFont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right"/>
    </xf>
    <xf numFmtId="0" fontId="50" fillId="0" borderId="0" xfId="0" applyFont="1" applyBorder="1" applyAlignment="1">
      <alignment vertical="top" wrapText="1"/>
    </xf>
    <xf numFmtId="0" fontId="51" fillId="0" borderId="0" xfId="64" applyFont="1" applyBorder="1" applyAlignment="1" applyProtection="1">
      <alignment vertical="top"/>
    </xf>
    <xf numFmtId="0" fontId="21" fillId="0" borderId="6" xfId="18" applyFont="1" applyBorder="1"/>
    <xf numFmtId="0" fontId="18" fillId="0" borderId="6" xfId="0" applyFont="1" applyBorder="1"/>
    <xf numFmtId="0" fontId="18" fillId="0" borderId="43" xfId="0" applyFont="1" applyBorder="1"/>
    <xf numFmtId="0" fontId="8" fillId="0" borderId="0" xfId="0" applyFont="1" applyFill="1"/>
    <xf numFmtId="0" fontId="47" fillId="3" borderId="46" xfId="0" applyFont="1" applyFill="1" applyBorder="1" applyAlignment="1">
      <alignment horizontal="left"/>
    </xf>
    <xf numFmtId="0" fontId="47" fillId="3" borderId="35" xfId="0" applyFont="1" applyFill="1" applyBorder="1" applyAlignment="1">
      <alignment horizontal="left"/>
    </xf>
    <xf numFmtId="0" fontId="8" fillId="0" borderId="1" xfId="14" applyFont="1" applyFill="1" applyBorder="1"/>
    <xf numFmtId="2" fontId="8" fillId="0" borderId="1" xfId="14" applyNumberFormat="1" applyFont="1" applyFill="1" applyBorder="1" applyAlignment="1">
      <alignment horizontal="center"/>
    </xf>
    <xf numFmtId="0" fontId="11" fillId="0" borderId="47" xfId="14" applyFont="1" applyFill="1" applyBorder="1"/>
    <xf numFmtId="0" fontId="8" fillId="0" borderId="5" xfId="14" applyFont="1" applyBorder="1"/>
    <xf numFmtId="0" fontId="8" fillId="0" borderId="0" xfId="14" applyFont="1" applyBorder="1"/>
    <xf numFmtId="0" fontId="8" fillId="0" borderId="48" xfId="14" applyFont="1" applyBorder="1"/>
    <xf numFmtId="0" fontId="8" fillId="0" borderId="49" xfId="0" applyFont="1" applyFill="1" applyBorder="1"/>
    <xf numFmtId="2" fontId="8" fillId="31" borderId="50" xfId="14" applyNumberFormat="1" applyFont="1" applyFill="1" applyBorder="1" applyAlignment="1">
      <alignment horizontal="center"/>
    </xf>
    <xf numFmtId="2" fontId="8" fillId="32" borderId="50" xfId="14" applyNumberFormat="1" applyFont="1" applyFill="1" applyBorder="1" applyAlignment="1">
      <alignment horizontal="center"/>
    </xf>
    <xf numFmtId="2" fontId="8" fillId="33" borderId="50" xfId="14" applyNumberFormat="1" applyFont="1" applyFill="1" applyBorder="1" applyAlignment="1">
      <alignment horizontal="center"/>
    </xf>
    <xf numFmtId="2" fontId="8" fillId="33" borderId="51" xfId="14" applyNumberFormat="1" applyFont="1" applyFill="1" applyBorder="1" applyAlignment="1">
      <alignment horizontal="center"/>
    </xf>
    <xf numFmtId="2" fontId="8" fillId="33" borderId="16" xfId="14" applyNumberFormat="1" applyFont="1" applyFill="1" applyBorder="1" applyAlignment="1">
      <alignment horizontal="center"/>
    </xf>
    <xf numFmtId="0" fontId="11" fillId="0" borderId="4" xfId="14" applyFont="1" applyFill="1" applyBorder="1"/>
    <xf numFmtId="0" fontId="8" fillId="0" borderId="16" xfId="14" applyFont="1" applyFill="1" applyBorder="1"/>
    <xf numFmtId="2" fontId="8" fillId="33" borderId="12" xfId="14" applyNumberFormat="1" applyFont="1" applyFill="1" applyBorder="1" applyAlignment="1">
      <alignment horizontal="center"/>
    </xf>
    <xf numFmtId="0" fontId="11" fillId="0" borderId="7" xfId="6" applyFont="1" applyFill="1" applyBorder="1"/>
    <xf numFmtId="0" fontId="21" fillId="0" borderId="0" xfId="65" applyFont="1" applyAlignment="1" applyProtection="1"/>
    <xf numFmtId="0" fontId="18" fillId="0" borderId="0" xfId="5" applyFont="1"/>
    <xf numFmtId="0" fontId="18" fillId="0" borderId="0" xfId="5" applyFont="1" applyAlignment="1">
      <alignment horizontal="center"/>
    </xf>
    <xf numFmtId="0" fontId="18" fillId="0" borderId="1" xfId="5" applyFont="1" applyBorder="1" applyAlignment="1">
      <alignment horizontal="center" vertical="center" wrapText="1"/>
    </xf>
    <xf numFmtId="0" fontId="18" fillId="0" borderId="1" xfId="5" applyFont="1" applyBorder="1" applyAlignment="1">
      <alignment vertical="center" wrapText="1"/>
    </xf>
    <xf numFmtId="0" fontId="18" fillId="0" borderId="1" xfId="5" applyFont="1" applyBorder="1"/>
    <xf numFmtId="0" fontId="19" fillId="0" borderId="4" xfId="18" applyBorder="1"/>
    <xf numFmtId="15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18" fillId="0" borderId="1" xfId="12" applyFont="1" applyBorder="1"/>
    <xf numFmtId="0" fontId="0" fillId="0" borderId="0" xfId="0" applyAlignment="1">
      <alignment horizontal="center" vertical="center"/>
    </xf>
    <xf numFmtId="0" fontId="41" fillId="0" borderId="2" xfId="6" applyFont="1" applyFill="1" applyBorder="1"/>
    <xf numFmtId="0" fontId="8" fillId="0" borderId="1" xfId="13" applyFont="1" applyFill="1" applyBorder="1"/>
    <xf numFmtId="9" fontId="8" fillId="0" borderId="7" xfId="13" applyNumberFormat="1" applyFont="1" applyBorder="1"/>
    <xf numFmtId="9" fontId="8" fillId="0" borderId="1" xfId="13" applyNumberFormat="1" applyFont="1" applyBorder="1"/>
    <xf numFmtId="0" fontId="47" fillId="0" borderId="1" xfId="6" applyFont="1" applyFill="1" applyBorder="1"/>
    <xf numFmtId="0" fontId="7" fillId="0" borderId="1" xfId="12" applyFont="1" applyFill="1" applyBorder="1"/>
    <xf numFmtId="0" fontId="8" fillId="4" borderId="18" xfId="6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8" fillId="0" borderId="1" xfId="0" applyFont="1" applyFill="1" applyBorder="1"/>
    <xf numFmtId="164" fontId="8" fillId="0" borderId="1" xfId="1" applyNumberFormat="1" applyFont="1" applyFill="1" applyBorder="1" applyAlignment="1">
      <alignment horizontal="center"/>
    </xf>
    <xf numFmtId="0" fontId="8" fillId="0" borderId="4" xfId="0" applyFont="1" applyBorder="1"/>
    <xf numFmtId="0" fontId="22" fillId="0" borderId="52" xfId="0" applyFont="1" applyBorder="1" applyAlignment="1">
      <alignment horizontal="center"/>
    </xf>
    <xf numFmtId="0" fontId="18" fillId="0" borderId="33" xfId="0" applyFont="1" applyBorder="1"/>
    <xf numFmtId="0" fontId="18" fillId="0" borderId="1" xfId="18" applyFont="1" applyBorder="1"/>
    <xf numFmtId="0" fontId="3" fillId="0" borderId="0" xfId="0" applyFont="1" applyAlignment="1">
      <alignment horizontal="right"/>
    </xf>
    <xf numFmtId="0" fontId="4" fillId="0" borderId="0" xfId="66" applyFont="1" applyAlignment="1">
      <alignment horizontal="right" vertical="center"/>
    </xf>
    <xf numFmtId="15" fontId="4" fillId="0" borderId="0" xfId="66" applyNumberFormat="1" applyFont="1" applyAlignment="1">
      <alignment horizontal="left" vertical="center"/>
    </xf>
    <xf numFmtId="0" fontId="44" fillId="0" borderId="0" xfId="64" applyAlignment="1" applyProtection="1">
      <alignment horizontal="center" vertical="center"/>
    </xf>
    <xf numFmtId="0" fontId="6" fillId="0" borderId="0" xfId="66" applyFont="1"/>
    <xf numFmtId="0" fontId="6" fillId="0" borderId="0" xfId="66" applyFont="1" applyAlignment="1">
      <alignment horizontal="center" vertical="center" wrapText="1"/>
    </xf>
    <xf numFmtId="0" fontId="23" fillId="0" borderId="0" xfId="66" applyFont="1" applyAlignment="1">
      <alignment horizontal="center" vertical="center"/>
    </xf>
    <xf numFmtId="0" fontId="56" fillId="0" borderId="0" xfId="66" applyFont="1" applyAlignment="1">
      <alignment horizontal="center" vertical="center" wrapText="1"/>
    </xf>
    <xf numFmtId="0" fontId="57" fillId="0" borderId="53" xfId="57" applyFont="1" applyBorder="1" applyAlignment="1">
      <alignment horizontal="center" vertical="center" textRotation="180"/>
    </xf>
    <xf numFmtId="0" fontId="57" fillId="4" borderId="53" xfId="57" applyFont="1" applyFill="1" applyBorder="1" applyAlignment="1">
      <alignment horizontal="center" vertical="center" textRotation="180"/>
    </xf>
    <xf numFmtId="0" fontId="59" fillId="0" borderId="49" xfId="66" applyFont="1" applyBorder="1"/>
    <xf numFmtId="0" fontId="59" fillId="0" borderId="50" xfId="66" applyFont="1" applyBorder="1"/>
    <xf numFmtId="0" fontId="59" fillId="0" borderId="50" xfId="57" applyFont="1" applyBorder="1" applyAlignment="1">
      <alignment horizontal="center" vertical="center"/>
    </xf>
    <xf numFmtId="0" fontId="2" fillId="0" borderId="0" xfId="66"/>
    <xf numFmtId="0" fontId="59" fillId="0" borderId="4" xfId="66" applyFont="1" applyBorder="1"/>
    <xf numFmtId="0" fontId="59" fillId="0" borderId="1" xfId="66" applyFont="1" applyBorder="1"/>
    <xf numFmtId="0" fontId="59" fillId="0" borderId="1" xfId="57" applyFont="1" applyBorder="1" applyAlignment="1">
      <alignment horizontal="center" vertical="center"/>
    </xf>
    <xf numFmtId="0" fontId="60" fillId="35" borderId="0" xfId="66" applyFont="1" applyFill="1"/>
    <xf numFmtId="0" fontId="59" fillId="0" borderId="51" xfId="57" applyFont="1" applyBorder="1" applyAlignment="1">
      <alignment horizontal="center" vertical="center"/>
    </xf>
    <xf numFmtId="0" fontId="59" fillId="0" borderId="16" xfId="57" applyFont="1" applyBorder="1" applyAlignment="1">
      <alignment horizontal="center" vertical="center"/>
    </xf>
    <xf numFmtId="0" fontId="59" fillId="0" borderId="9" xfId="66" applyFont="1" applyBorder="1"/>
    <xf numFmtId="0" fontId="59" fillId="0" borderId="33" xfId="66" applyFont="1" applyBorder="1"/>
    <xf numFmtId="0" fontId="59" fillId="0" borderId="33" xfId="57" applyFont="1" applyBorder="1" applyAlignment="1">
      <alignment horizontal="center" vertical="center"/>
    </xf>
    <xf numFmtId="0" fontId="59" fillId="0" borderId="12" xfId="57" applyFont="1" applyBorder="1" applyAlignment="1">
      <alignment horizontal="center" vertical="center"/>
    </xf>
    <xf numFmtId="9" fontId="8" fillId="0" borderId="2" xfId="4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22" fillId="0" borderId="44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41" fillId="29" borderId="13" xfId="12" applyFont="1" applyFill="1" applyBorder="1" applyAlignment="1">
      <alignment horizontal="center"/>
    </xf>
    <xf numFmtId="0" fontId="41" fillId="29" borderId="14" xfId="12" applyFont="1" applyFill="1" applyBorder="1" applyAlignment="1">
      <alignment horizontal="center"/>
    </xf>
    <xf numFmtId="0" fontId="41" fillId="6" borderId="13" xfId="12" applyFont="1" applyFill="1" applyBorder="1" applyAlignment="1">
      <alignment horizontal="center"/>
    </xf>
    <xf numFmtId="0" fontId="41" fillId="6" borderId="14" xfId="12" applyFont="1" applyFill="1" applyBorder="1" applyAlignment="1">
      <alignment horizontal="center"/>
    </xf>
    <xf numFmtId="0" fontId="41" fillId="30" borderId="13" xfId="12" applyFont="1" applyFill="1" applyBorder="1" applyAlignment="1">
      <alignment horizontal="center"/>
    </xf>
    <xf numFmtId="0" fontId="41" fillId="30" borderId="14" xfId="12" applyFont="1" applyFill="1" applyBorder="1" applyAlignment="1">
      <alignment horizontal="center"/>
    </xf>
    <xf numFmtId="166" fontId="4" fillId="3" borderId="0" xfId="0" applyNumberFormat="1" applyFont="1" applyFill="1" applyAlignment="1" applyProtection="1">
      <alignment horizontal="left"/>
      <protection locked="0"/>
    </xf>
    <xf numFmtId="0" fontId="11" fillId="4" borderId="13" xfId="9" applyFont="1" applyFill="1" applyBorder="1" applyAlignment="1">
      <alignment horizontal="left"/>
    </xf>
    <xf numFmtId="0" fontId="11" fillId="4" borderId="14" xfId="9" applyFont="1" applyFill="1" applyBorder="1" applyAlignment="1">
      <alignment horizontal="left"/>
    </xf>
    <xf numFmtId="0" fontId="11" fillId="4" borderId="8" xfId="9" applyFont="1" applyFill="1" applyBorder="1" applyAlignment="1">
      <alignment horizontal="left"/>
    </xf>
    <xf numFmtId="0" fontId="11" fillId="4" borderId="15" xfId="9" applyFont="1" applyFill="1" applyBorder="1" applyAlignment="1">
      <alignment horizontal="left"/>
    </xf>
    <xf numFmtId="0" fontId="11" fillId="4" borderId="8" xfId="6" applyFont="1" applyFill="1" applyBorder="1" applyAlignment="1">
      <alignment horizontal="left"/>
    </xf>
    <xf numFmtId="0" fontId="11" fillId="4" borderId="15" xfId="6" applyFont="1" applyFill="1" applyBorder="1" applyAlignment="1">
      <alignment horizontal="left"/>
    </xf>
    <xf numFmtId="0" fontId="11" fillId="5" borderId="8" xfId="6" applyFont="1" applyFill="1" applyBorder="1" applyAlignment="1">
      <alignment horizontal="left" vertical="center" wrapText="1"/>
    </xf>
    <xf numFmtId="0" fontId="11" fillId="5" borderId="15" xfId="6" applyFont="1" applyFill="1" applyBorder="1" applyAlignment="1">
      <alignment horizontal="left" vertical="center" wrapText="1"/>
    </xf>
    <xf numFmtId="0" fontId="55" fillId="0" borderId="21" xfId="66" applyFont="1" applyBorder="1" applyAlignment="1">
      <alignment horizontal="center"/>
    </xf>
    <xf numFmtId="0" fontId="58" fillId="34" borderId="34" xfId="57" applyFont="1" applyFill="1" applyBorder="1" applyAlignment="1">
      <alignment horizontal="center" vertical="center" textRotation="180" wrapText="1"/>
    </xf>
    <xf numFmtId="0" fontId="58" fillId="34" borderId="35" xfId="57" applyFont="1" applyFill="1" applyBorder="1" applyAlignment="1">
      <alignment horizontal="center" vertical="center" textRotation="180" wrapText="1"/>
    </xf>
    <xf numFmtId="0" fontId="58" fillId="34" borderId="38" xfId="57" applyFont="1" applyFill="1" applyBorder="1" applyAlignment="1">
      <alignment horizontal="center" vertical="center" textRotation="180" wrapText="1"/>
    </xf>
    <xf numFmtId="0" fontId="48" fillId="0" borderId="34" xfId="0" applyFont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 wrapText="1"/>
    </xf>
    <xf numFmtId="0" fontId="48" fillId="0" borderId="38" xfId="0" applyFont="1" applyBorder="1" applyAlignment="1">
      <alignment horizontal="center" vertical="center" wrapText="1"/>
    </xf>
    <xf numFmtId="0" fontId="49" fillId="3" borderId="13" xfId="5" applyFont="1" applyFill="1" applyBorder="1" applyAlignment="1">
      <alignment horizontal="center" vertical="center" wrapText="1"/>
    </xf>
    <xf numFmtId="0" fontId="49" fillId="3" borderId="14" xfId="5" applyFont="1" applyFill="1" applyBorder="1" applyAlignment="1">
      <alignment horizontal="center" vertical="center" wrapText="1"/>
    </xf>
    <xf numFmtId="0" fontId="49" fillId="3" borderId="41" xfId="0" applyFont="1" applyFill="1" applyBorder="1" applyAlignment="1">
      <alignment horizontal="center" vertical="center" wrapText="1"/>
    </xf>
    <xf numFmtId="0" fontId="49" fillId="3" borderId="42" xfId="0" applyFont="1" applyFill="1" applyBorder="1" applyAlignment="1">
      <alignment horizontal="center" vertical="center" wrapText="1"/>
    </xf>
    <xf numFmtId="0" fontId="48" fillId="0" borderId="34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49" fillId="3" borderId="13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49" fillId="3" borderId="14" xfId="0" applyFont="1" applyFill="1" applyBorder="1" applyAlignment="1">
      <alignment horizontal="center" vertical="center" wrapText="1"/>
    </xf>
    <xf numFmtId="0" fontId="48" fillId="0" borderId="34" xfId="0" applyFont="1" applyFill="1" applyBorder="1" applyAlignment="1">
      <alignment horizontal="center" vertical="center"/>
    </xf>
    <xf numFmtId="0" fontId="48" fillId="0" borderId="35" xfId="0" applyFont="1" applyFill="1" applyBorder="1" applyAlignment="1">
      <alignment horizontal="center" vertical="center"/>
    </xf>
    <xf numFmtId="0" fontId="48" fillId="0" borderId="38" xfId="0" applyFont="1" applyFill="1" applyBorder="1" applyAlignment="1">
      <alignment horizontal="center" vertical="center"/>
    </xf>
    <xf numFmtId="0" fontId="48" fillId="3" borderId="34" xfId="5" applyFont="1" applyFill="1" applyBorder="1" applyAlignment="1">
      <alignment horizontal="center" vertical="center" wrapText="1"/>
    </xf>
    <xf numFmtId="0" fontId="48" fillId="3" borderId="38" xfId="5" applyFont="1" applyFill="1" applyBorder="1" applyAlignment="1">
      <alignment horizontal="center" vertical="center" wrapText="1"/>
    </xf>
    <xf numFmtId="0" fontId="48" fillId="0" borderId="34" xfId="5" applyFont="1" applyBorder="1" applyAlignment="1">
      <alignment horizontal="center" vertical="center"/>
    </xf>
    <xf numFmtId="0" fontId="48" fillId="0" borderId="38" xfId="5" applyFont="1" applyBorder="1" applyAlignment="1">
      <alignment horizontal="center" vertical="center"/>
    </xf>
  </cellXfs>
  <cellStyles count="67">
    <cellStyle name="20% - Accent1 2" xfId="19" xr:uid="{00000000-0005-0000-0000-000000000000}"/>
    <cellStyle name="20% - Accent2 2" xfId="20" xr:uid="{00000000-0005-0000-0000-000001000000}"/>
    <cellStyle name="20% - Accent3 2" xfId="21" xr:uid="{00000000-0005-0000-0000-000002000000}"/>
    <cellStyle name="20% - Accent4 2" xfId="22" xr:uid="{00000000-0005-0000-0000-000003000000}"/>
    <cellStyle name="20% - Accent5 2" xfId="23" xr:uid="{00000000-0005-0000-0000-000004000000}"/>
    <cellStyle name="20% - Accent6 2" xfId="24" xr:uid="{00000000-0005-0000-0000-000005000000}"/>
    <cellStyle name="40% - Accent1 2" xfId="25" xr:uid="{00000000-0005-0000-0000-000006000000}"/>
    <cellStyle name="40% - Accent2 2" xfId="26" xr:uid="{00000000-0005-0000-0000-000007000000}"/>
    <cellStyle name="40% - Accent3 2" xfId="27" xr:uid="{00000000-0005-0000-0000-000008000000}"/>
    <cellStyle name="40% - Accent4 2" xfId="28" xr:uid="{00000000-0005-0000-0000-000009000000}"/>
    <cellStyle name="40% - Accent5 2" xfId="29" xr:uid="{00000000-0005-0000-0000-00000A000000}"/>
    <cellStyle name="40% - Accent6 2" xfId="30" xr:uid="{00000000-0005-0000-0000-00000B000000}"/>
    <cellStyle name="60% - Accent1 2" xfId="31" xr:uid="{00000000-0005-0000-0000-00000C000000}"/>
    <cellStyle name="60% - Accent2 2" xfId="32" xr:uid="{00000000-0005-0000-0000-00000D000000}"/>
    <cellStyle name="60% - Accent3 2" xfId="33" xr:uid="{00000000-0005-0000-0000-00000E000000}"/>
    <cellStyle name="60% - Accent4 2" xfId="34" xr:uid="{00000000-0005-0000-0000-00000F000000}"/>
    <cellStyle name="60% - Accent5 2" xfId="35" xr:uid="{00000000-0005-0000-0000-000010000000}"/>
    <cellStyle name="60% - Accent6 2" xfId="36" xr:uid="{00000000-0005-0000-0000-000011000000}"/>
    <cellStyle name="Accent1 2" xfId="37" xr:uid="{00000000-0005-0000-0000-000012000000}"/>
    <cellStyle name="Accent2 2" xfId="38" xr:uid="{00000000-0005-0000-0000-000013000000}"/>
    <cellStyle name="Accent3 2" xfId="39" xr:uid="{00000000-0005-0000-0000-000014000000}"/>
    <cellStyle name="Accent4 2" xfId="40" xr:uid="{00000000-0005-0000-0000-000015000000}"/>
    <cellStyle name="Accent5 2" xfId="41" xr:uid="{00000000-0005-0000-0000-000016000000}"/>
    <cellStyle name="Accent6 2" xfId="42" xr:uid="{00000000-0005-0000-0000-000017000000}"/>
    <cellStyle name="Bad 2" xfId="43" xr:uid="{00000000-0005-0000-0000-000018000000}"/>
    <cellStyle name="Calculation 2" xfId="44" xr:uid="{00000000-0005-0000-0000-000019000000}"/>
    <cellStyle name="Check Cell 2" xfId="45" xr:uid="{00000000-0005-0000-0000-00001A000000}"/>
    <cellStyle name="Comma" xfId="1" builtinId="3"/>
    <cellStyle name="Comma 2" xfId="8" xr:uid="{00000000-0005-0000-0000-00001C000000}"/>
    <cellStyle name="Comma 2 2" xfId="11" xr:uid="{00000000-0005-0000-0000-00001D000000}"/>
    <cellStyle name="Comma 3" xfId="46" xr:uid="{00000000-0005-0000-0000-00001E000000}"/>
    <cellStyle name="Comma0" xfId="47" xr:uid="{00000000-0005-0000-0000-00001F000000}"/>
    <cellStyle name="Explanatory Text 2" xfId="48" xr:uid="{00000000-0005-0000-0000-000020000000}"/>
    <cellStyle name="Good 2" xfId="49" xr:uid="{00000000-0005-0000-0000-000021000000}"/>
    <cellStyle name="Heading 1 2" xfId="50" xr:uid="{00000000-0005-0000-0000-000022000000}"/>
    <cellStyle name="Heading 2 2" xfId="51" xr:uid="{00000000-0005-0000-0000-000023000000}"/>
    <cellStyle name="Heading 3 2" xfId="52" xr:uid="{00000000-0005-0000-0000-000024000000}"/>
    <cellStyle name="Heading 4 2" xfId="53" xr:uid="{00000000-0005-0000-0000-000025000000}"/>
    <cellStyle name="Hyperlink" xfId="18" builtinId="8"/>
    <cellStyle name="Hyperlink 2" xfId="64" xr:uid="{00000000-0005-0000-0000-000027000000}"/>
    <cellStyle name="Hyperlink 2 2" xfId="65" xr:uid="{00000000-0005-0000-0000-000028000000}"/>
    <cellStyle name="Input 2" xfId="54" xr:uid="{00000000-0005-0000-0000-000029000000}"/>
    <cellStyle name="Linked Cell 2" xfId="55" xr:uid="{00000000-0005-0000-0000-00002A000000}"/>
    <cellStyle name="Neutral 2" xfId="56" xr:uid="{00000000-0005-0000-0000-00002B000000}"/>
    <cellStyle name="Normal" xfId="0" builtinId="0"/>
    <cellStyle name="Normal 2" xfId="5" xr:uid="{00000000-0005-0000-0000-00002D000000}"/>
    <cellStyle name="Normal 2 2" xfId="12" xr:uid="{00000000-0005-0000-0000-00002E000000}"/>
    <cellStyle name="Normal 2 2 2" xfId="9" xr:uid="{00000000-0005-0000-0000-00002F000000}"/>
    <cellStyle name="Normal 2 3" xfId="7" xr:uid="{00000000-0005-0000-0000-000030000000}"/>
    <cellStyle name="Normal 3" xfId="13" xr:uid="{00000000-0005-0000-0000-000031000000}"/>
    <cellStyle name="Normal 3 2" xfId="14" xr:uid="{00000000-0005-0000-0000-000032000000}"/>
    <cellStyle name="Normal 3 2 2" xfId="6" xr:uid="{00000000-0005-0000-0000-000033000000}"/>
    <cellStyle name="Normal 3 3" xfId="15" xr:uid="{00000000-0005-0000-0000-000034000000}"/>
    <cellStyle name="Normal 4" xfId="57" xr:uid="{00000000-0005-0000-0000-000035000000}"/>
    <cellStyle name="Normal 7" xfId="66" xr:uid="{00000000-0005-0000-0000-000036000000}"/>
    <cellStyle name="Normal1" xfId="2" xr:uid="{00000000-0005-0000-0000-000037000000}"/>
    <cellStyle name="Normal2" xfId="3" xr:uid="{00000000-0005-0000-0000-000038000000}"/>
    <cellStyle name="Note 2" xfId="58" xr:uid="{00000000-0005-0000-0000-000039000000}"/>
    <cellStyle name="Output 2" xfId="59" xr:uid="{00000000-0005-0000-0000-00003A000000}"/>
    <cellStyle name="Percent" xfId="4" builtinId="5"/>
    <cellStyle name="Percent 2" xfId="16" xr:uid="{00000000-0005-0000-0000-00003C000000}"/>
    <cellStyle name="Percent 2 2" xfId="10" xr:uid="{00000000-0005-0000-0000-00003D000000}"/>
    <cellStyle name="Percent 2 3" xfId="17" xr:uid="{00000000-0005-0000-0000-00003E000000}"/>
    <cellStyle name="Percent 3" xfId="60" xr:uid="{00000000-0005-0000-0000-00003F000000}"/>
    <cellStyle name="Title 2" xfId="61" xr:uid="{00000000-0005-0000-0000-000040000000}"/>
    <cellStyle name="Total 2" xfId="62" xr:uid="{00000000-0005-0000-0000-000041000000}"/>
    <cellStyle name="Warning Text 2" xfId="63" xr:uid="{00000000-0005-0000-0000-000042000000}"/>
  </cellStyles>
  <dxfs count="11">
    <dxf>
      <fill>
        <patternFill>
          <bgColor theme="0" tint="-0.24994659260841701"/>
        </patternFill>
      </fill>
    </dxf>
    <dxf>
      <font>
        <color rgb="FFFF7979"/>
      </font>
    </dxf>
    <dxf>
      <font>
        <color rgb="FFFF7979"/>
      </font>
    </dxf>
    <dxf>
      <font>
        <color rgb="FFFFFF99"/>
      </font>
    </dxf>
    <dxf>
      <font>
        <color rgb="FF66FF66"/>
      </font>
    </dxf>
    <dxf>
      <font>
        <color rgb="FFFF7979"/>
      </font>
    </dxf>
    <dxf>
      <font>
        <color rgb="FFFF7979"/>
      </font>
    </dxf>
    <dxf>
      <font>
        <color rgb="FFFF7979"/>
      </font>
    </dxf>
    <dxf>
      <font>
        <color rgb="FFFFFF99"/>
      </font>
    </dxf>
    <dxf>
      <font>
        <color rgb="FFFFFF99"/>
      </font>
    </dxf>
    <dxf>
      <font>
        <color rgb="FF66FF66"/>
      </font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81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1012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E1\WORKSHEETS-%20RFT%20DATA\JUN%2005\VS32%20Jun05%20NAVRIIP.xls!VS%20(6)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1A\OLK1297\VS22%20OCT04%20NAVRIIP%20Worksheet.xls!VS%20(8)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NT\Temporary%20Internet%20Files\OLK1297\VS22%20OCT04%20NAVRIIP%20Worksheet.xls!VS%20(8)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E1\MH60S%20DRAFT%20STANDARDS%202%20SEP%2020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eanrfkfs31\Command01\WINNT\Temporary%20Internet%20Files\OLKE1\MH60S%20DRAFT%20STANDARDS%202%20SEP%2020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sdnifs01va\CINCPACFLT$\WINNT\Temporary%20Internet%20Files\OLKE1\MH60S%20DRAFT%20STANDARDS%202%20SEP%20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NT\Temporary%20Internet%20Files\OLKE1\WORKSHEETS-%20RFT%20DATA\JUN%2005\VS32%20Jun05%20NAVRIIP.xls!VS%20(6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1297\VS22%20OCT04%20NAVRIIP%20Worksheet.xls!VS%20(8)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eanrfkfs31\Command01\WINNT\Temporary%20Internet%20Files\OLKE1\WORKSHEETS-%20RFT%20DATA\JUN%2005\VS32%20Jun05%20NAVRIIP.xls!VS%20(6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eanrfkfs31\Command01\WINNT\Temporary%20Internet%20Files\OLK1297\VS22%20OCT04%20NAVRIIP%20Worksheet.xls!VS%20(8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spscfs02vb\cincpacflt\WINNT\Temporary%20Internet%20Files\OLKE1\WORKSHEETS-%20RFT%20DATA\JUN%2005\VS32%20Jun05%20NAVRIIP.xls!VS%20(6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eanrfkfs18\nrfk$\WINNT\Temporary%20Internet%20Files\OLKE1\WORKSHEETS-%20RFT%20DATA\JUN%2005\VS32%20Jun05%20NAVRIIP.xls!VS%20(6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wespscfs02vb\cincpacflt\WINNT\Temporary%20Internet%20Files\OLK1297\VS22%20OCT04%20NAVRIIP%20Worksheet.xls!VS%20(8)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eanrfkfs18\nrfk$\WINNT\Temporary%20Internet%20Files\OLK1297\VS22%20OCT04%20NAVRIIP%20Worksheet.xls!VS%20(8)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1A\OLKE1\WORKSHEETS-%20RFT%20DATA\JUN%2005\VS32%20Jun05%20NAVRIIP.xls!VS%20(6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BUDGETS"/>
      <sheetName val="REVISED BUDGETS"/>
      <sheetName val="CHARTS"/>
      <sheetName val="Planning Factors"/>
      <sheetName val="HSC EXP 1AC FDNF STANDARD"/>
      <sheetName val="HSC EXP 2 AC FDNF ESG STANDARD"/>
      <sheetName val="HSC EXP 4AC FDNF STANDARD"/>
      <sheetName val="HSC EXP 2 AC FDNF MSC STANDARD"/>
      <sheetName val="HSC EXP 3 AC FDNF STANDARD"/>
      <sheetName val="HSC EXP 2 AC CSG ESG W FRS STN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BUDGETS"/>
      <sheetName val="REVISED BUDGETS"/>
      <sheetName val="CHARTS"/>
      <sheetName val="Planning Factors"/>
      <sheetName val="HSC EXP 1AC FDNF STANDARD"/>
      <sheetName val="HSC EXP 2 AC FDNF ESG STANDARD"/>
      <sheetName val="HSC EXP 4AC FDNF STANDARD"/>
      <sheetName val="HSC EXP 2 AC FDNF MSC STANDARD"/>
      <sheetName val="HSC EXP 3 AC FDNF STANDARD"/>
      <sheetName val="HSC EXP 2 AC CSG ESG W FRS ST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BUDGETS"/>
      <sheetName val="REVISED BUDGETS"/>
      <sheetName val="CHARTS"/>
      <sheetName val="Planning Factors"/>
      <sheetName val="HSC EXP 1AC FDNF STANDARD"/>
      <sheetName val="HSC EXP 2 AC FDNF ESG STANDARD"/>
      <sheetName val="HSC EXP 4AC FDNF STANDARD"/>
      <sheetName val="HSC EXP 2 AC FDNF MSC STANDARD"/>
      <sheetName val="HSC EXP 3 AC FDNF STANDARD"/>
      <sheetName val="HSC EXP 2 AC CSG ESG W FRS STN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22 OCT04 NAVRIIP Worksheet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32 Jun05 NAVRII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pf.navy.deps.mil/sites/cnap/N42/N422/Shared%20Documents/Forms/AllItems.aspx?RootFolder=%2Fsites%2Fcnap%2FN42%2FN422%2FShared%20Documents%2FN422C%20NAMP%2FMESMs%20and%20MC%2DFMC%20Goals&amp;FolderCTID=0x012000212BF25147D011499F67519C86833776&amp;View=%7B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E18"/>
  <sheetViews>
    <sheetView showGridLines="0" tabSelected="1" workbookViewId="0">
      <selection sqref="A1:B1"/>
    </sheetView>
  </sheetViews>
  <sheetFormatPr defaultRowHeight="12.75" x14ac:dyDescent="0.2"/>
  <cols>
    <col min="1" max="1" width="54" bestFit="1" customWidth="1"/>
    <col min="2" max="2" width="11" customWidth="1"/>
    <col min="3" max="3" width="6" bestFit="1" customWidth="1"/>
    <col min="4" max="4" width="9.7109375" style="8" bestFit="1" customWidth="1"/>
  </cols>
  <sheetData>
    <row r="1" spans="1:5" ht="18.75" x14ac:dyDescent="0.3">
      <c r="A1" s="242" t="s">
        <v>0</v>
      </c>
      <c r="B1" s="243"/>
      <c r="C1" s="213" t="s">
        <v>1</v>
      </c>
      <c r="D1" s="98" t="s">
        <v>2</v>
      </c>
    </row>
    <row r="2" spans="1:5" ht="15" x14ac:dyDescent="0.25">
      <c r="A2" s="114" t="str">
        <f>'VQ(T) DRRS'!A1</f>
        <v>Readiness Standard VQ (T) E-6</v>
      </c>
      <c r="B2" s="168" t="s">
        <v>3</v>
      </c>
      <c r="C2" s="215">
        <f>'VQ(T) DRRS'!K1</f>
        <v>17.010000000000002</v>
      </c>
      <c r="D2" s="115">
        <f>'VQ(T) DRRS'!G1</f>
        <v>44835</v>
      </c>
      <c r="E2" s="84" t="str">
        <f ca="1">IF(D2&gt;NOW()-90," ! NEW","")</f>
        <v/>
      </c>
    </row>
    <row r="3" spans="1:5" ht="15" x14ac:dyDescent="0.25">
      <c r="A3" s="196" t="str">
        <f>'VQ(T) MET Matrix'!C2</f>
        <v>Navy E-6B TMS MET to Mission System Map</v>
      </c>
      <c r="B3" s="168"/>
      <c r="C3" s="215"/>
      <c r="D3" s="115">
        <f>'VQ(T) MET Matrix'!B1</f>
        <v>43556</v>
      </c>
      <c r="E3" s="84" t="str">
        <f ca="1">IF(D3&gt;NOW()-90," ! NEW","")</f>
        <v/>
      </c>
    </row>
    <row r="4" spans="1:5" ht="15" x14ac:dyDescent="0.25">
      <c r="A4" s="114" t="str">
        <f>'VQ(T) Mission Systems'!A1</f>
        <v>Mission System Groups VQ(T) E-6B</v>
      </c>
      <c r="B4" s="168"/>
      <c r="C4" s="215"/>
      <c r="D4" s="115">
        <f>'VQ(T) Mission Systems'!E1</f>
        <v>43109</v>
      </c>
      <c r="E4" s="84" t="str">
        <f ca="1">IF(D4&gt;NOW()-90," ! NEW","")</f>
        <v/>
      </c>
    </row>
    <row r="5" spans="1:5" ht="15" x14ac:dyDescent="0.25">
      <c r="A5" s="196" t="s">
        <v>4</v>
      </c>
      <c r="B5" s="169"/>
      <c r="C5" s="198"/>
      <c r="D5" s="115"/>
      <c r="E5" s="84" t="str">
        <f ca="1">IF(D5&gt;NOW()-90," ! NEW","")</f>
        <v/>
      </c>
    </row>
    <row r="6" spans="1:5" ht="15.75" thickBot="1" x14ac:dyDescent="0.3">
      <c r="A6" s="116"/>
      <c r="B6" s="170"/>
      <c r="C6" s="214"/>
      <c r="D6" s="117"/>
      <c r="E6" s="84" t="str">
        <f ca="1">IF(D6&gt;NOW()-90," ! NEW","")</f>
        <v/>
      </c>
    </row>
    <row r="7" spans="1:5" x14ac:dyDescent="0.2">
      <c r="A7" s="6"/>
      <c r="B7" s="6"/>
      <c r="C7" s="6"/>
      <c r="D7" s="7"/>
    </row>
    <row r="8" spans="1:5" x14ac:dyDescent="0.2">
      <c r="A8" s="6"/>
      <c r="B8" s="6"/>
      <c r="C8" s="6"/>
      <c r="D8" s="7"/>
    </row>
    <row r="9" spans="1:5" x14ac:dyDescent="0.2">
      <c r="A9" s="6"/>
      <c r="B9" s="6"/>
      <c r="C9" s="6"/>
      <c r="D9" s="7"/>
    </row>
    <row r="10" spans="1:5" x14ac:dyDescent="0.2">
      <c r="A10" s="6"/>
      <c r="B10" s="6"/>
      <c r="C10" s="6"/>
      <c r="D10" s="7"/>
    </row>
    <row r="11" spans="1:5" x14ac:dyDescent="0.2">
      <c r="A11" s="6"/>
      <c r="B11" s="6"/>
      <c r="C11" s="6"/>
      <c r="D11" s="7"/>
    </row>
    <row r="12" spans="1:5" x14ac:dyDescent="0.2">
      <c r="A12" s="6"/>
      <c r="B12" s="6"/>
      <c r="C12" s="6"/>
      <c r="D12" s="7"/>
    </row>
    <row r="13" spans="1:5" x14ac:dyDescent="0.2">
      <c r="A13" s="6"/>
      <c r="B13" s="6"/>
      <c r="C13" s="6"/>
      <c r="D13" s="7"/>
    </row>
    <row r="14" spans="1:5" x14ac:dyDescent="0.2">
      <c r="A14" s="6"/>
      <c r="B14" s="6"/>
      <c r="C14" s="6"/>
      <c r="D14" s="7"/>
    </row>
    <row r="15" spans="1:5" x14ac:dyDescent="0.2">
      <c r="A15" s="6"/>
      <c r="B15" s="6"/>
      <c r="C15" s="6"/>
      <c r="D15" s="7"/>
    </row>
    <row r="16" spans="1:5" x14ac:dyDescent="0.2">
      <c r="A16" s="6"/>
      <c r="B16" s="6"/>
      <c r="C16" s="6"/>
      <c r="D16" s="7"/>
    </row>
    <row r="17" spans="1:4" x14ac:dyDescent="0.2">
      <c r="A17" s="6"/>
      <c r="B17" s="6"/>
      <c r="C17" s="6"/>
      <c r="D17" s="7"/>
    </row>
    <row r="18" spans="1:4" x14ac:dyDescent="0.2">
      <c r="A18" s="6"/>
      <c r="B18" s="6"/>
      <c r="C18" s="6"/>
      <c r="D18" s="7"/>
    </row>
  </sheetData>
  <mergeCells count="1">
    <mergeCell ref="A1:B1"/>
  </mergeCells>
  <phoneticPr fontId="6" type="noConversion"/>
  <hyperlinks>
    <hyperlink ref="A2" location="'VQ(T) DRRS'!A1" display="'VQ(T) DRRS'!A1" xr:uid="{00000000-0004-0000-0000-000000000000}"/>
    <hyperlink ref="A3" location="'VQ(T) MET Matrix'!A1" display="'VQ(T) MET Matrix'!A1" xr:uid="{00000000-0004-0000-0000-000001000000}"/>
    <hyperlink ref="A4" location="'VQ(T) Mission Systems'!A1" display="'VQ(T) Mission Systems'!A1" xr:uid="{00000000-0004-0000-0000-000002000000}"/>
    <hyperlink ref="B2" location="'VQ(T) DRRS'!A136" display="AFMOM" xr:uid="{00000000-0004-0000-0000-000003000000}"/>
    <hyperlink ref="A5" location="Definitions!A1" display="Definitions" xr:uid="{00000000-0004-0000-0000-000004000000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showGridLines="0" workbookViewId="0">
      <selection activeCell="A5" sqref="A5:C7"/>
    </sheetView>
  </sheetViews>
  <sheetFormatPr defaultRowHeight="12.75" x14ac:dyDescent="0.2"/>
  <cols>
    <col min="1" max="1" width="19.140625" customWidth="1"/>
    <col min="2" max="2" width="19.140625" style="200" customWidth="1"/>
    <col min="3" max="3" width="94.42578125" style="90" customWidth="1"/>
  </cols>
  <sheetData>
    <row r="1" spans="1:3" ht="15" x14ac:dyDescent="0.25">
      <c r="A1" s="87" t="s">
        <v>5</v>
      </c>
      <c r="B1" s="87" t="s">
        <v>0</v>
      </c>
      <c r="C1" s="89" t="s">
        <v>6</v>
      </c>
    </row>
    <row r="2" spans="1:3" s="93" customFormat="1" ht="45" x14ac:dyDescent="0.2">
      <c r="A2" s="91">
        <v>42156</v>
      </c>
      <c r="B2" s="92" t="s">
        <v>7</v>
      </c>
      <c r="C2" s="118" t="s">
        <v>8</v>
      </c>
    </row>
    <row r="3" spans="1:3" s="93" customFormat="1" ht="15" x14ac:dyDescent="0.2">
      <c r="A3" s="94">
        <v>42644</v>
      </c>
      <c r="B3" s="88" t="s">
        <v>7</v>
      </c>
      <c r="C3" s="95" t="s">
        <v>9</v>
      </c>
    </row>
    <row r="4" spans="1:3" s="93" customFormat="1" ht="15" x14ac:dyDescent="0.2">
      <c r="A4" s="94">
        <v>42767</v>
      </c>
      <c r="B4" s="88" t="s">
        <v>7</v>
      </c>
      <c r="C4" s="96" t="s">
        <v>10</v>
      </c>
    </row>
    <row r="5" spans="1:3" s="93" customFormat="1" ht="15" x14ac:dyDescent="0.25">
      <c r="A5" s="197">
        <v>43435</v>
      </c>
      <c r="B5" s="97" t="s">
        <v>7</v>
      </c>
      <c r="C5" s="198" t="s">
        <v>11</v>
      </c>
    </row>
    <row r="6" spans="1:3" s="93" customFormat="1" ht="15" x14ac:dyDescent="0.25">
      <c r="A6" s="197">
        <v>43435</v>
      </c>
      <c r="B6" s="92" t="s">
        <v>7</v>
      </c>
      <c r="C6" s="199" t="s">
        <v>12</v>
      </c>
    </row>
    <row r="7" spans="1:3" s="93" customFormat="1" ht="15" x14ac:dyDescent="0.25">
      <c r="A7" s="197">
        <v>43435</v>
      </c>
      <c r="B7" s="92" t="s">
        <v>13</v>
      </c>
      <c r="C7" s="199" t="s">
        <v>14</v>
      </c>
    </row>
    <row r="8" spans="1:3" s="93" customFormat="1" ht="15" x14ac:dyDescent="0.2">
      <c r="A8" s="97"/>
      <c r="B8" s="97"/>
      <c r="C8" s="96"/>
    </row>
    <row r="9" spans="1:3" s="93" customFormat="1" ht="15" x14ac:dyDescent="0.2">
      <c r="A9" s="97"/>
      <c r="B9" s="97"/>
      <c r="C9" s="96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Y143"/>
  <sheetViews>
    <sheetView showGridLines="0" zoomScaleNormal="100" workbookViewId="0">
      <selection activeCell="D2" sqref="D2"/>
    </sheetView>
  </sheetViews>
  <sheetFormatPr defaultRowHeight="12.75" x14ac:dyDescent="0.2"/>
  <cols>
    <col min="1" max="1" width="45.140625" bestFit="1" customWidth="1"/>
    <col min="2" max="2" width="5.7109375" style="5" customWidth="1"/>
    <col min="3" max="10" width="5.7109375" customWidth="1"/>
    <col min="11" max="11" width="7.7109375" customWidth="1"/>
    <col min="12" max="12" width="8.42578125" customWidth="1"/>
  </cols>
  <sheetData>
    <row r="1" spans="1:21" s="1" customFormat="1" ht="15.75" x14ac:dyDescent="0.25">
      <c r="A1" s="2" t="s">
        <v>15</v>
      </c>
      <c r="B1" s="4"/>
      <c r="F1" s="3" t="s">
        <v>16</v>
      </c>
      <c r="G1" s="250">
        <v>44835</v>
      </c>
      <c r="H1" s="250"/>
      <c r="I1" s="250"/>
      <c r="J1" s="216" t="s">
        <v>17</v>
      </c>
      <c r="K1" s="1">
        <v>17.010000000000002</v>
      </c>
    </row>
    <row r="2" spans="1:21" s="10" customFormat="1" ht="18.75" x14ac:dyDescent="0.3">
      <c r="A2" s="9" t="s">
        <v>18</v>
      </c>
      <c r="B2" s="70">
        <v>8</v>
      </c>
      <c r="D2" s="111" t="s">
        <v>19</v>
      </c>
      <c r="E2" s="112"/>
      <c r="F2" s="29"/>
      <c r="G2" s="30"/>
    </row>
    <row r="3" spans="1:21" s="10" customFormat="1" x14ac:dyDescent="0.2">
      <c r="A3" s="29" t="s">
        <v>20</v>
      </c>
      <c r="B3" s="31">
        <f>B4/B2</f>
        <v>1.375</v>
      </c>
      <c r="D3" s="111" t="s">
        <v>13</v>
      </c>
      <c r="E3" s="113"/>
      <c r="F3" s="29"/>
      <c r="G3" s="31"/>
    </row>
    <row r="4" spans="1:21" s="10" customFormat="1" ht="11.25" x14ac:dyDescent="0.2">
      <c r="A4" s="9" t="s">
        <v>21</v>
      </c>
      <c r="B4" s="70">
        <v>11</v>
      </c>
      <c r="F4" s="29"/>
      <c r="G4" s="32"/>
    </row>
    <row r="5" spans="1:21" s="10" customFormat="1" ht="11.25" x14ac:dyDescent="0.2">
      <c r="A5" s="9" t="s">
        <v>22</v>
      </c>
      <c r="B5" s="71">
        <v>4.5999999999999996</v>
      </c>
      <c r="F5" s="29"/>
      <c r="G5" s="34"/>
    </row>
    <row r="6" spans="1:21" s="10" customFormat="1" ht="11.25" x14ac:dyDescent="0.2">
      <c r="A6" s="29" t="s">
        <v>23</v>
      </c>
      <c r="B6" s="71">
        <v>44.54</v>
      </c>
      <c r="F6" s="29"/>
      <c r="G6" s="31"/>
    </row>
    <row r="7" spans="1:21" s="10" customFormat="1" ht="11.25" x14ac:dyDescent="0.2">
      <c r="A7" s="208" t="s">
        <v>24</v>
      </c>
      <c r="B7" s="209">
        <f>B4*B6</f>
        <v>489.94</v>
      </c>
      <c r="F7" s="33"/>
      <c r="G7" s="31"/>
    </row>
    <row r="8" spans="1:21" s="10" customFormat="1" ht="11.25" x14ac:dyDescent="0.2">
      <c r="A8" s="208" t="s">
        <v>25</v>
      </c>
      <c r="B8" s="29">
        <f>B7/B5</f>
        <v>106.50869565217393</v>
      </c>
      <c r="F8" s="33"/>
      <c r="G8" s="31"/>
    </row>
    <row r="9" spans="1:21" s="10" customFormat="1" ht="11.25" x14ac:dyDescent="0.2">
      <c r="A9" s="208" t="s">
        <v>26</v>
      </c>
      <c r="B9" s="209">
        <f>490.8/12</f>
        <v>40.9</v>
      </c>
      <c r="F9" s="33"/>
      <c r="G9" s="31"/>
    </row>
    <row r="10" spans="1:21" s="10" customFormat="1" ht="11.25" x14ac:dyDescent="0.2">
      <c r="A10" s="208" t="s">
        <v>27</v>
      </c>
      <c r="B10" s="209">
        <f>500/12</f>
        <v>41.666666666666664</v>
      </c>
      <c r="F10" s="33"/>
      <c r="G10" s="35"/>
    </row>
    <row r="11" spans="1:21" s="10" customFormat="1" ht="11.25" x14ac:dyDescent="0.2">
      <c r="A11" s="9"/>
      <c r="B11" s="11"/>
    </row>
    <row r="12" spans="1:21" s="12" customFormat="1" ht="33.75" x14ac:dyDescent="0.2">
      <c r="A12" s="15" t="s">
        <v>28</v>
      </c>
      <c r="B12" s="16" t="s">
        <v>29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2" customFormat="1" ht="12" x14ac:dyDescent="0.2">
      <c r="A13" s="15" t="s">
        <v>30</v>
      </c>
      <c r="B13" s="17" t="s">
        <v>31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2" customFormat="1" ht="12" x14ac:dyDescent="0.2">
      <c r="A14" s="15" t="s">
        <v>32</v>
      </c>
      <c r="B14" s="18">
        <v>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2" customFormat="1" ht="12" x14ac:dyDescent="0.2">
      <c r="A15" s="15" t="s">
        <v>33</v>
      </c>
      <c r="B15" s="14" t="s">
        <v>29</v>
      </c>
    </row>
    <row r="16" spans="1:21" s="12" customFormat="1" ht="12" x14ac:dyDescent="0.2">
      <c r="A16" s="36" t="s">
        <v>34</v>
      </c>
      <c r="B16" s="19"/>
    </row>
    <row r="17" spans="1:21" s="12" customFormat="1" ht="12" x14ac:dyDescent="0.2">
      <c r="A17" s="37" t="s">
        <v>35</v>
      </c>
      <c r="B17" s="64">
        <f>MIN(B87,80)</f>
        <v>80</v>
      </c>
    </row>
    <row r="18" spans="1:21" s="12" customFormat="1" ht="12" x14ac:dyDescent="0.2">
      <c r="A18" s="210" t="s">
        <v>36</v>
      </c>
      <c r="B18" s="21">
        <v>0.75</v>
      </c>
      <c r="D18" s="22"/>
      <c r="G18" s="22"/>
      <c r="H18" s="22"/>
      <c r="I18" s="22"/>
      <c r="J18" s="22"/>
      <c r="K18" s="22"/>
      <c r="N18" s="22"/>
      <c r="O18" s="22"/>
      <c r="P18" s="22"/>
      <c r="Q18" s="22"/>
      <c r="R18" s="22"/>
      <c r="S18" s="22"/>
      <c r="T18" s="22"/>
      <c r="U18" s="22"/>
    </row>
    <row r="19" spans="1:21" s="12" customFormat="1" ht="12" x14ac:dyDescent="0.2">
      <c r="A19" s="40" t="s">
        <v>37</v>
      </c>
      <c r="B19" s="211">
        <f>B18*$B$8</f>
        <v>79.881521739130449</v>
      </c>
    </row>
    <row r="20" spans="1:21" s="12" customFormat="1" ht="12" x14ac:dyDescent="0.2">
      <c r="A20" s="40" t="s">
        <v>38</v>
      </c>
      <c r="B20" s="211">
        <f>B19*B5</f>
        <v>367.45500000000004</v>
      </c>
    </row>
    <row r="21" spans="1:21" s="12" customFormat="1" ht="12" x14ac:dyDescent="0.2">
      <c r="A21" s="40" t="s">
        <v>39</v>
      </c>
      <c r="B21" s="211">
        <f>SUM(B9:B10)</f>
        <v>82.566666666666663</v>
      </c>
    </row>
    <row r="22" spans="1:21" s="12" customFormat="1" ht="12" x14ac:dyDescent="0.2">
      <c r="A22" s="210" t="s">
        <v>40</v>
      </c>
      <c r="B22" s="211">
        <f>B19*$B$5+B21</f>
        <v>450.0216666666667</v>
      </c>
    </row>
    <row r="23" spans="1:21" s="12" customFormat="1" ht="12" x14ac:dyDescent="0.2">
      <c r="A23" s="43" t="s">
        <v>41</v>
      </c>
      <c r="B23" s="72">
        <f>AVERAGE($B$19)</f>
        <v>79.881521739130449</v>
      </c>
    </row>
    <row r="24" spans="1:21" s="12" customFormat="1" ht="12" x14ac:dyDescent="0.2">
      <c r="A24" s="36" t="s">
        <v>42</v>
      </c>
      <c r="B24" s="23"/>
    </row>
    <row r="25" spans="1:21" s="12" customFormat="1" ht="12" x14ac:dyDescent="0.2">
      <c r="A25" s="44" t="s">
        <v>43</v>
      </c>
      <c r="B25" s="240">
        <v>1</v>
      </c>
      <c r="C25" s="38"/>
      <c r="D25" s="81"/>
      <c r="E25" s="24"/>
      <c r="F25" s="24"/>
      <c r="G25" s="24"/>
      <c r="H25" s="24"/>
      <c r="I25" s="24"/>
      <c r="J25" s="24"/>
      <c r="K25" s="24"/>
      <c r="L25" s="73"/>
      <c r="M25" s="73"/>
      <c r="N25" s="73"/>
      <c r="O25" s="24"/>
      <c r="P25" s="24"/>
      <c r="Q25" s="24"/>
      <c r="R25" s="24"/>
      <c r="S25" s="24"/>
      <c r="T25" s="24"/>
      <c r="U25" s="24"/>
    </row>
    <row r="26" spans="1:21" s="12" customFormat="1" ht="12" x14ac:dyDescent="0.2">
      <c r="A26" s="44" t="s">
        <v>44</v>
      </c>
      <c r="B26" s="240">
        <v>0.8</v>
      </c>
      <c r="C26" s="38"/>
      <c r="D26" s="25"/>
      <c r="L26" s="74"/>
      <c r="M26" s="75"/>
      <c r="N26" s="76"/>
    </row>
    <row r="27" spans="1:21" s="12" customFormat="1" ht="12" x14ac:dyDescent="0.2">
      <c r="A27" s="44" t="s">
        <v>45</v>
      </c>
      <c r="B27" s="240" t="s">
        <v>46</v>
      </c>
      <c r="C27" s="38"/>
      <c r="D27" s="25"/>
      <c r="L27" s="74"/>
      <c r="M27" s="75"/>
      <c r="N27" s="76"/>
    </row>
    <row r="28" spans="1:21" s="12" customFormat="1" ht="12" x14ac:dyDescent="0.2">
      <c r="A28" s="20" t="s">
        <v>47</v>
      </c>
      <c r="B28" s="79">
        <f>$B$2*B$25</f>
        <v>8</v>
      </c>
      <c r="C28" s="85"/>
      <c r="D28" s="25"/>
      <c r="E28" s="78"/>
      <c r="L28" s="75"/>
      <c r="M28" s="39"/>
      <c r="N28" s="76"/>
    </row>
    <row r="29" spans="1:21" s="12" customFormat="1" ht="12" x14ac:dyDescent="0.2">
      <c r="A29" s="20" t="s">
        <v>48</v>
      </c>
      <c r="B29" s="80">
        <f>$B$2*$B$26</f>
        <v>6.4</v>
      </c>
      <c r="C29" s="82"/>
      <c r="D29" s="25"/>
      <c r="L29" s="49"/>
      <c r="M29" s="41"/>
      <c r="N29" s="76"/>
    </row>
    <row r="30" spans="1:21" s="12" customFormat="1" ht="12" x14ac:dyDescent="0.2">
      <c r="A30" s="20" t="s">
        <v>49</v>
      </c>
      <c r="B30" s="86">
        <v>7.5</v>
      </c>
      <c r="L30" s="49"/>
      <c r="M30" s="41"/>
      <c r="N30" s="76"/>
    </row>
    <row r="31" spans="1:21" s="12" customFormat="1" ht="12" x14ac:dyDescent="0.2">
      <c r="A31" s="20" t="s">
        <v>50</v>
      </c>
      <c r="B31" s="86" t="s">
        <v>46</v>
      </c>
      <c r="L31" s="49"/>
      <c r="M31" s="41"/>
      <c r="N31" s="76"/>
    </row>
    <row r="32" spans="1:21" s="12" customFormat="1" ht="12" x14ac:dyDescent="0.2">
      <c r="A32" s="36" t="s">
        <v>51</v>
      </c>
      <c r="B32" s="86"/>
      <c r="L32" s="49"/>
      <c r="M32" s="41"/>
      <c r="N32" s="76"/>
    </row>
    <row r="33" spans="1:14" s="12" customFormat="1" ht="12" x14ac:dyDescent="0.2">
      <c r="A33" s="20" t="s">
        <v>52</v>
      </c>
      <c r="B33" s="86" t="s">
        <v>46</v>
      </c>
      <c r="L33" s="49"/>
      <c r="M33" s="77"/>
      <c r="N33" s="76"/>
    </row>
    <row r="34" spans="1:14" s="12" customFormat="1" ht="12" x14ac:dyDescent="0.2">
      <c r="A34" s="20" t="s">
        <v>53</v>
      </c>
      <c r="B34" s="86" t="s">
        <v>46</v>
      </c>
      <c r="L34" s="49"/>
      <c r="M34" s="41"/>
      <c r="N34" s="76"/>
    </row>
    <row r="35" spans="1:14" s="12" customFormat="1" ht="12" x14ac:dyDescent="0.2">
      <c r="A35" s="20" t="s">
        <v>54</v>
      </c>
      <c r="B35" s="86" t="s">
        <v>46</v>
      </c>
      <c r="C35" s="25"/>
      <c r="D35" s="25"/>
      <c r="E35" s="25"/>
      <c r="F35" s="25"/>
      <c r="G35" s="25"/>
      <c r="H35" s="25"/>
      <c r="L35" s="76"/>
      <c r="M35" s="76"/>
      <c r="N35" s="76"/>
    </row>
    <row r="36" spans="1:14" s="12" customFormat="1" ht="12" x14ac:dyDescent="0.2">
      <c r="A36" s="20" t="s">
        <v>55</v>
      </c>
      <c r="B36" s="86" t="s">
        <v>46</v>
      </c>
      <c r="C36" s="25"/>
      <c r="D36" s="25"/>
      <c r="E36" s="25"/>
      <c r="F36" s="25"/>
      <c r="G36" s="25"/>
      <c r="H36" s="25"/>
      <c r="L36" s="76"/>
      <c r="M36" s="76"/>
      <c r="N36" s="76"/>
    </row>
    <row r="37" spans="1:14" s="12" customFormat="1" ht="12" x14ac:dyDescent="0.2">
      <c r="A37" s="212" t="s">
        <v>56</v>
      </c>
      <c r="B37" s="86" t="s">
        <v>46</v>
      </c>
      <c r="C37" s="25"/>
      <c r="D37" s="25"/>
      <c r="E37" s="25"/>
      <c r="F37" s="25"/>
      <c r="G37" s="25"/>
      <c r="H37" s="25"/>
      <c r="L37" s="76"/>
      <c r="M37" s="76"/>
      <c r="N37" s="76"/>
    </row>
    <row r="38" spans="1:14" s="12" customFormat="1" ht="12" x14ac:dyDescent="0.2">
      <c r="A38" s="189" t="s">
        <v>57</v>
      </c>
      <c r="B38" s="17"/>
      <c r="C38" s="25"/>
      <c r="D38" s="25"/>
      <c r="E38" s="25"/>
      <c r="F38" s="25"/>
      <c r="G38" s="25"/>
      <c r="H38" s="25"/>
    </row>
    <row r="39" spans="1:14" s="12" customFormat="1" ht="12" x14ac:dyDescent="0.2">
      <c r="A39" s="26" t="str">
        <f t="shared" ref="A39:A55" si="0">A95</f>
        <v>Pilot Upper Limit</v>
      </c>
      <c r="B39" s="83">
        <f t="shared" ref="B39:B71" si="1">ROUNDUP(IF(B$12="Deploy",MAX((B$87/100)*$B95,$B95),(B$87/100)*$B95),0)</f>
        <v>33</v>
      </c>
      <c r="C39" s="27"/>
      <c r="D39" s="27"/>
      <c r="E39" s="25"/>
      <c r="F39" s="25"/>
      <c r="G39" s="25"/>
      <c r="H39" s="25"/>
    </row>
    <row r="40" spans="1:14" s="12" customFormat="1" ht="12" x14ac:dyDescent="0.2">
      <c r="A40" s="26" t="str">
        <f t="shared" si="0"/>
        <v>Pilot Lower Limit</v>
      </c>
      <c r="B40" s="83">
        <f t="shared" si="1"/>
        <v>33</v>
      </c>
      <c r="C40" s="27"/>
      <c r="D40" s="27"/>
      <c r="E40" s="27"/>
      <c r="F40" s="25"/>
      <c r="G40" s="25"/>
      <c r="H40" s="25"/>
    </row>
    <row r="41" spans="1:14" s="12" customFormat="1" ht="12" x14ac:dyDescent="0.2">
      <c r="A41" s="26" t="str">
        <f t="shared" si="0"/>
        <v>PILOT &gt;= ACTC LEVEL 4</v>
      </c>
      <c r="B41" s="83">
        <f t="shared" si="1"/>
        <v>4</v>
      </c>
      <c r="C41" s="27"/>
      <c r="D41" s="27"/>
      <c r="E41" s="27"/>
      <c r="F41" s="25"/>
      <c r="G41" s="25"/>
      <c r="H41" s="25"/>
    </row>
    <row r="42" spans="1:14" s="12" customFormat="1" ht="12" x14ac:dyDescent="0.2">
      <c r="A42" s="26" t="str">
        <f t="shared" si="0"/>
        <v>PILOT &gt;= ACTC LEVEL 3</v>
      </c>
      <c r="B42" s="83">
        <f t="shared" si="1"/>
        <v>8</v>
      </c>
      <c r="C42" s="27"/>
      <c r="D42" s="27"/>
      <c r="E42" s="27"/>
      <c r="F42" s="25"/>
      <c r="G42" s="25"/>
      <c r="H42" s="25"/>
    </row>
    <row r="43" spans="1:14" s="12" customFormat="1" ht="12" x14ac:dyDescent="0.2">
      <c r="A43" s="26" t="str">
        <f t="shared" si="0"/>
        <v>PILOT &gt;= ACTC LEVEL 1</v>
      </c>
      <c r="B43" s="83">
        <f t="shared" si="1"/>
        <v>33</v>
      </c>
      <c r="C43" s="27"/>
      <c r="D43" s="27"/>
      <c r="E43" s="25"/>
      <c r="F43" s="25"/>
      <c r="G43" s="25"/>
      <c r="H43" s="25"/>
    </row>
    <row r="44" spans="1:14" s="12" customFormat="1" ht="12" x14ac:dyDescent="0.2">
      <c r="A44" s="26" t="str">
        <f t="shared" si="0"/>
        <v>NFO Upper Limit</v>
      </c>
      <c r="B44" s="83">
        <f t="shared" si="1"/>
        <v>22</v>
      </c>
      <c r="C44" s="27"/>
      <c r="D44" s="27"/>
      <c r="E44" s="25"/>
      <c r="F44" s="25"/>
      <c r="G44" s="25"/>
      <c r="H44" s="25"/>
    </row>
    <row r="45" spans="1:14" s="12" customFormat="1" ht="12" x14ac:dyDescent="0.2">
      <c r="A45" s="26" t="str">
        <f t="shared" si="0"/>
        <v>NFO Lower Limit</v>
      </c>
      <c r="B45" s="83">
        <f t="shared" si="1"/>
        <v>22</v>
      </c>
      <c r="C45" s="27"/>
      <c r="D45" s="27"/>
      <c r="E45" s="27"/>
      <c r="F45" s="25"/>
      <c r="G45" s="25"/>
      <c r="H45" s="25"/>
    </row>
    <row r="46" spans="1:14" s="12" customFormat="1" ht="12" x14ac:dyDescent="0.2">
      <c r="A46" s="26" t="str">
        <f t="shared" si="0"/>
        <v>NFO &gt;= ACTC LEVEL 4</v>
      </c>
      <c r="B46" s="83">
        <f t="shared" si="1"/>
        <v>3</v>
      </c>
      <c r="C46" s="27"/>
      <c r="D46" s="27"/>
      <c r="E46" s="27"/>
      <c r="F46" s="25"/>
      <c r="G46" s="25"/>
      <c r="H46" s="25"/>
    </row>
    <row r="47" spans="1:14" s="12" customFormat="1" ht="12" x14ac:dyDescent="0.2">
      <c r="A47" s="26" t="str">
        <f t="shared" si="0"/>
        <v>NFO &gt;= ACTC LEVEL 3</v>
      </c>
      <c r="B47" s="83">
        <f t="shared" si="1"/>
        <v>8</v>
      </c>
      <c r="C47" s="27"/>
      <c r="D47" s="27"/>
      <c r="E47" s="25"/>
      <c r="F47" s="25"/>
      <c r="G47" s="25"/>
      <c r="H47" s="25"/>
    </row>
    <row r="48" spans="1:14" s="12" customFormat="1" ht="12" x14ac:dyDescent="0.2">
      <c r="A48" s="26" t="str">
        <f t="shared" si="0"/>
        <v>NFO &gt;= ACTC LEVEL 1</v>
      </c>
      <c r="B48" s="83">
        <f t="shared" si="1"/>
        <v>22</v>
      </c>
      <c r="C48" s="27"/>
      <c r="D48" s="27"/>
      <c r="E48" s="25"/>
      <c r="F48" s="25"/>
      <c r="G48" s="25"/>
      <c r="H48" s="25"/>
    </row>
    <row r="49" spans="1:8" s="12" customFormat="1" ht="12" x14ac:dyDescent="0.2">
      <c r="A49" s="26" t="str">
        <f t="shared" si="0"/>
        <v>FE Upper Limit</v>
      </c>
      <c r="B49" s="83">
        <f t="shared" si="1"/>
        <v>22</v>
      </c>
      <c r="C49" s="27"/>
      <c r="D49" s="27"/>
      <c r="E49" s="27"/>
      <c r="F49" s="25"/>
      <c r="G49" s="25"/>
      <c r="H49" s="25"/>
    </row>
    <row r="50" spans="1:8" s="12" customFormat="1" ht="12" x14ac:dyDescent="0.2">
      <c r="A50" s="26" t="str">
        <f t="shared" si="0"/>
        <v>FE Lower Limit</v>
      </c>
      <c r="B50" s="83">
        <f t="shared" si="1"/>
        <v>22</v>
      </c>
      <c r="C50" s="27"/>
      <c r="D50" s="27"/>
      <c r="E50" s="27"/>
      <c r="F50" s="25"/>
      <c r="G50" s="25"/>
      <c r="H50" s="25"/>
    </row>
    <row r="51" spans="1:8" s="12" customFormat="1" ht="12" x14ac:dyDescent="0.2">
      <c r="A51" s="26" t="str">
        <f t="shared" si="0"/>
        <v>FE &gt;= ACTC LEVEL 4</v>
      </c>
      <c r="B51" s="83">
        <f t="shared" si="1"/>
        <v>4</v>
      </c>
      <c r="C51" s="27"/>
      <c r="D51" s="27"/>
      <c r="E51" s="25"/>
      <c r="F51" s="25"/>
      <c r="G51" s="25"/>
      <c r="H51" s="25"/>
    </row>
    <row r="52" spans="1:8" s="12" customFormat="1" ht="12" x14ac:dyDescent="0.2">
      <c r="A52" s="26" t="str">
        <f t="shared" si="0"/>
        <v>FE &gt;= ACTC LEVEL 3</v>
      </c>
      <c r="B52" s="83">
        <f t="shared" si="1"/>
        <v>8</v>
      </c>
      <c r="C52" s="27"/>
      <c r="D52" s="27"/>
      <c r="E52" s="25"/>
      <c r="F52" s="25"/>
      <c r="G52" s="25"/>
      <c r="H52" s="25"/>
    </row>
    <row r="53" spans="1:8" s="12" customFormat="1" ht="12" x14ac:dyDescent="0.2">
      <c r="A53" s="26" t="str">
        <f t="shared" si="0"/>
        <v>FE &gt;= ACTC LEVEL 1</v>
      </c>
      <c r="B53" s="83">
        <f t="shared" si="1"/>
        <v>22</v>
      </c>
      <c r="C53" s="27"/>
      <c r="D53" s="27"/>
      <c r="E53" s="27"/>
      <c r="F53" s="25"/>
      <c r="G53" s="25"/>
      <c r="H53" s="25"/>
    </row>
    <row r="54" spans="1:8" s="12" customFormat="1" ht="12" x14ac:dyDescent="0.2">
      <c r="A54" s="26" t="str">
        <f t="shared" si="0"/>
        <v>P20 ACT Upper Limit</v>
      </c>
      <c r="B54" s="83">
        <f t="shared" si="1"/>
        <v>28</v>
      </c>
      <c r="C54" s="27"/>
      <c r="D54" s="27"/>
      <c r="E54" s="27"/>
      <c r="F54" s="25"/>
      <c r="G54" s="25"/>
      <c r="H54" s="25"/>
    </row>
    <row r="55" spans="1:8" s="12" customFormat="1" ht="12" x14ac:dyDescent="0.2">
      <c r="A55" s="26" t="str">
        <f t="shared" si="0"/>
        <v>P30 ACT Upper Limit</v>
      </c>
      <c r="B55" s="83">
        <f t="shared" si="1"/>
        <v>27</v>
      </c>
      <c r="C55" s="27"/>
      <c r="D55" s="27"/>
      <c r="E55" s="27"/>
      <c r="F55" s="25"/>
      <c r="G55" s="25"/>
      <c r="H55" s="25"/>
    </row>
    <row r="56" spans="1:8" s="12" customFormat="1" ht="12" x14ac:dyDescent="0.2">
      <c r="A56" s="26" t="str">
        <f t="shared" ref="A56:A71" si="2">A112</f>
        <v>P20 ACT Lower Limit</v>
      </c>
      <c r="B56" s="83">
        <f t="shared" si="1"/>
        <v>28</v>
      </c>
      <c r="C56" s="27"/>
      <c r="D56" s="27"/>
      <c r="E56" s="25"/>
      <c r="F56" s="25"/>
      <c r="G56" s="25"/>
      <c r="H56" s="25"/>
    </row>
    <row r="57" spans="1:8" s="12" customFormat="1" ht="12" x14ac:dyDescent="0.2">
      <c r="A57" s="26" t="str">
        <f t="shared" si="2"/>
        <v>P30 ACT Lower Limit</v>
      </c>
      <c r="B57" s="83">
        <f t="shared" si="1"/>
        <v>27</v>
      </c>
      <c r="C57" s="27"/>
      <c r="D57" s="27"/>
      <c r="E57" s="25"/>
      <c r="F57" s="25"/>
      <c r="G57" s="25"/>
      <c r="H57" s="25"/>
    </row>
    <row r="58" spans="1:8" s="12" customFormat="1" ht="12" x14ac:dyDescent="0.2">
      <c r="A58" s="26" t="str">
        <f t="shared" si="2"/>
        <v>P20 ACT &gt;= ACTC LEVEL 4</v>
      </c>
      <c r="B58" s="83">
        <f t="shared" si="1"/>
        <v>4</v>
      </c>
      <c r="C58" s="27"/>
      <c r="D58" s="27"/>
      <c r="E58" s="25"/>
      <c r="F58" s="25"/>
      <c r="G58" s="25"/>
      <c r="H58" s="25"/>
    </row>
    <row r="59" spans="1:8" s="12" customFormat="1" ht="12" x14ac:dyDescent="0.2">
      <c r="A59" s="26" t="str">
        <f t="shared" si="2"/>
        <v>P30 ACT &gt;= ACTC LEVEL 4</v>
      </c>
      <c r="B59" s="83">
        <f t="shared" si="1"/>
        <v>4</v>
      </c>
      <c r="C59" s="27"/>
      <c r="D59" s="27"/>
      <c r="E59" s="25"/>
      <c r="F59" s="25"/>
      <c r="G59" s="25"/>
      <c r="H59" s="25"/>
    </row>
    <row r="60" spans="1:8" s="12" customFormat="1" ht="12" x14ac:dyDescent="0.2">
      <c r="A60" s="26" t="str">
        <f t="shared" si="2"/>
        <v>P20 ACT &gt;= ACTC LEVEL 3</v>
      </c>
      <c r="B60" s="83">
        <f t="shared" si="1"/>
        <v>8</v>
      </c>
      <c r="C60" s="27"/>
      <c r="D60" s="27"/>
      <c r="E60" s="27"/>
      <c r="F60" s="25"/>
      <c r="G60" s="25"/>
      <c r="H60" s="25"/>
    </row>
    <row r="61" spans="1:8" s="12" customFormat="1" ht="12" x14ac:dyDescent="0.2">
      <c r="A61" s="26" t="str">
        <f t="shared" si="2"/>
        <v>P30 ACT &gt;= ACTC LEVEL 3</v>
      </c>
      <c r="B61" s="83">
        <f t="shared" si="1"/>
        <v>8</v>
      </c>
      <c r="C61" s="27"/>
      <c r="D61" s="27"/>
      <c r="E61" s="27"/>
      <c r="F61" s="25"/>
      <c r="G61" s="25"/>
      <c r="H61" s="25"/>
    </row>
    <row r="62" spans="1:8" s="12" customFormat="1" ht="12" x14ac:dyDescent="0.2">
      <c r="A62" s="26" t="str">
        <f t="shared" si="2"/>
        <v>P20 ACT &gt;= ACTC LEVEL 2</v>
      </c>
      <c r="B62" s="83">
        <f t="shared" si="1"/>
        <v>11</v>
      </c>
      <c r="C62" s="27"/>
      <c r="D62" s="27"/>
      <c r="E62" s="27"/>
      <c r="F62" s="25"/>
      <c r="G62" s="25"/>
      <c r="H62" s="25"/>
    </row>
    <row r="63" spans="1:8" s="12" customFormat="1" ht="12" x14ac:dyDescent="0.2">
      <c r="A63" s="26" t="str">
        <f t="shared" si="2"/>
        <v>P30 ACT &gt;= ACTC LEVEL 2</v>
      </c>
      <c r="B63" s="83">
        <f t="shared" si="1"/>
        <v>11</v>
      </c>
      <c r="C63" s="27"/>
      <c r="D63" s="27"/>
      <c r="E63" s="27"/>
      <c r="F63" s="25"/>
      <c r="G63" s="25"/>
      <c r="H63" s="25"/>
    </row>
    <row r="64" spans="1:8" s="12" customFormat="1" ht="12" x14ac:dyDescent="0.2">
      <c r="A64" s="26" t="str">
        <f t="shared" si="2"/>
        <v>P20 ACT &gt;= ACTC LEVEL 1</v>
      </c>
      <c r="B64" s="83">
        <f t="shared" si="1"/>
        <v>28</v>
      </c>
      <c r="C64" s="27"/>
      <c r="D64" s="27"/>
      <c r="E64" s="27"/>
      <c r="F64" s="25"/>
      <c r="G64" s="25"/>
      <c r="H64" s="25"/>
    </row>
    <row r="65" spans="1:8" s="12" customFormat="1" ht="12" x14ac:dyDescent="0.2">
      <c r="A65" s="26" t="str">
        <f t="shared" si="2"/>
        <v>P30 ACT &gt;= ACTC LEVEL 1</v>
      </c>
      <c r="B65" s="83">
        <f t="shared" si="1"/>
        <v>27</v>
      </c>
      <c r="C65" s="27"/>
      <c r="D65" s="27"/>
      <c r="E65" s="27"/>
      <c r="F65" s="25"/>
      <c r="G65" s="25"/>
      <c r="H65" s="25"/>
    </row>
    <row r="66" spans="1:8" s="12" customFormat="1" ht="12" x14ac:dyDescent="0.2">
      <c r="A66" s="26" t="str">
        <f t="shared" si="2"/>
        <v>RO Upper Limit</v>
      </c>
      <c r="B66" s="83">
        <f t="shared" si="1"/>
        <v>22</v>
      </c>
      <c r="C66" s="27"/>
      <c r="D66" s="27"/>
      <c r="E66" s="25"/>
      <c r="F66" s="25"/>
      <c r="G66" s="25"/>
      <c r="H66" s="25"/>
    </row>
    <row r="67" spans="1:8" s="12" customFormat="1" ht="12" x14ac:dyDescent="0.2">
      <c r="A67" s="26" t="str">
        <f t="shared" si="2"/>
        <v>RO Lower Limit</v>
      </c>
      <c r="B67" s="83">
        <f t="shared" si="1"/>
        <v>22</v>
      </c>
      <c r="C67" s="27"/>
      <c r="D67" s="27"/>
      <c r="E67" s="25"/>
      <c r="F67" s="25"/>
      <c r="G67" s="25"/>
      <c r="H67" s="25"/>
    </row>
    <row r="68" spans="1:8" s="12" customFormat="1" ht="12" x14ac:dyDescent="0.2">
      <c r="A68" s="26" t="str">
        <f t="shared" si="2"/>
        <v>RO &gt;= ACTC LEVEL 4</v>
      </c>
      <c r="B68" s="83">
        <f t="shared" si="1"/>
        <v>3</v>
      </c>
      <c r="C68" s="27"/>
      <c r="D68" s="27"/>
      <c r="E68" s="27"/>
      <c r="F68" s="25"/>
      <c r="G68" s="25"/>
      <c r="H68" s="25"/>
    </row>
    <row r="69" spans="1:8" s="12" customFormat="1" ht="12" x14ac:dyDescent="0.2">
      <c r="A69" s="26" t="str">
        <f t="shared" si="2"/>
        <v>R0 &gt;= ACTC LEVEL 3</v>
      </c>
      <c r="B69" s="83">
        <f t="shared" si="1"/>
        <v>8</v>
      </c>
      <c r="C69" s="27"/>
      <c r="D69" s="27"/>
      <c r="E69" s="27"/>
      <c r="F69" s="25"/>
      <c r="G69" s="25"/>
      <c r="H69" s="25"/>
    </row>
    <row r="70" spans="1:8" s="12" customFormat="1" ht="12" x14ac:dyDescent="0.2">
      <c r="A70" s="26" t="str">
        <f t="shared" si="2"/>
        <v>RO &gt;= ACTC LEVEL 1</v>
      </c>
      <c r="B70" s="83">
        <f t="shared" si="1"/>
        <v>22</v>
      </c>
      <c r="C70" s="27"/>
      <c r="D70" s="27"/>
      <c r="E70" s="27"/>
      <c r="F70" s="25"/>
      <c r="G70" s="25"/>
      <c r="H70" s="25"/>
    </row>
    <row r="71" spans="1:8" s="12" customFormat="1" ht="12" x14ac:dyDescent="0.2">
      <c r="A71" s="26" t="str">
        <f t="shared" si="2"/>
        <v>Required Skilled Crews</v>
      </c>
      <c r="B71" s="83">
        <f t="shared" si="1"/>
        <v>8</v>
      </c>
      <c r="C71" s="27"/>
      <c r="D71" s="27"/>
      <c r="E71" s="27"/>
      <c r="F71" s="25"/>
      <c r="G71" s="25"/>
      <c r="H71" s="25"/>
    </row>
    <row r="72" spans="1:8" s="12" customFormat="1" x14ac:dyDescent="0.2">
      <c r="A72" s="201" t="s">
        <v>58</v>
      </c>
      <c r="B72" s="206"/>
      <c r="C72" s="27"/>
      <c r="D72" s="27"/>
      <c r="E72" s="27"/>
      <c r="F72" s="25"/>
      <c r="G72" s="25"/>
      <c r="H72" s="25"/>
    </row>
    <row r="73" spans="1:8" s="12" customFormat="1" ht="12" x14ac:dyDescent="0.2">
      <c r="A73" s="202" t="s">
        <v>59</v>
      </c>
      <c r="B73" s="203">
        <v>0.95</v>
      </c>
      <c r="C73" s="27"/>
      <c r="D73" s="27"/>
      <c r="E73" s="27"/>
      <c r="F73" s="25"/>
      <c r="G73" s="25"/>
      <c r="H73" s="25"/>
    </row>
    <row r="74" spans="1:8" s="12" customFormat="1" ht="12" x14ac:dyDescent="0.2">
      <c r="A74" s="202" t="s">
        <v>60</v>
      </c>
      <c r="B74" s="204">
        <v>0.92</v>
      </c>
      <c r="C74" s="27"/>
      <c r="D74" s="27"/>
      <c r="E74" s="27"/>
      <c r="F74" s="25"/>
      <c r="G74" s="25"/>
      <c r="H74" s="25"/>
    </row>
    <row r="75" spans="1:8" s="12" customFormat="1" ht="12" x14ac:dyDescent="0.2">
      <c r="A75" s="202" t="s">
        <v>61</v>
      </c>
      <c r="B75" s="204">
        <v>0.75</v>
      </c>
      <c r="C75" s="27"/>
      <c r="D75" s="27"/>
      <c r="E75" s="27"/>
      <c r="F75" s="25"/>
      <c r="G75" s="25"/>
      <c r="H75" s="25"/>
    </row>
    <row r="76" spans="1:8" s="12" customFormat="1" x14ac:dyDescent="0.2">
      <c r="A76" s="205" t="s">
        <v>62</v>
      </c>
      <c r="B76" s="204">
        <v>0.8</v>
      </c>
      <c r="C76" s="27"/>
      <c r="D76" s="27"/>
      <c r="E76" s="27"/>
      <c r="F76" s="25"/>
      <c r="G76" s="25"/>
      <c r="H76" s="25"/>
    </row>
    <row r="77" spans="1:8" s="12" customFormat="1" ht="12" x14ac:dyDescent="0.2">
      <c r="B77" s="13"/>
    </row>
    <row r="78" spans="1:8" s="12" customFormat="1" ht="12" x14ac:dyDescent="0.2">
      <c r="B78" s="171"/>
      <c r="C78" s="171"/>
    </row>
    <row r="79" spans="1:8" s="12" customFormat="1" ht="12" x14ac:dyDescent="0.2">
      <c r="A79" s="28" t="s">
        <v>63</v>
      </c>
      <c r="B79" s="171"/>
      <c r="C79" s="171"/>
    </row>
    <row r="80" spans="1:8" s="12" customFormat="1" ht="12" x14ac:dyDescent="0.2">
      <c r="A80" s="12" t="s">
        <v>64</v>
      </c>
      <c r="B80" s="13"/>
    </row>
    <row r="81" spans="1:2" s="12" customFormat="1" ht="12" x14ac:dyDescent="0.2">
      <c r="A81" s="12" t="s">
        <v>65</v>
      </c>
      <c r="B81" s="13"/>
    </row>
    <row r="82" spans="1:2" s="12" customFormat="1" ht="12" x14ac:dyDescent="0.2">
      <c r="A82" s="12" t="s">
        <v>66</v>
      </c>
      <c r="B82" s="13"/>
    </row>
    <row r="83" spans="1:2" s="12" customFormat="1" thickBot="1" x14ac:dyDescent="0.25">
      <c r="B83" s="13"/>
    </row>
    <row r="84" spans="1:2" s="12" customFormat="1" ht="30" customHeight="1" thickBot="1" x14ac:dyDescent="0.25">
      <c r="A84" s="257" t="s">
        <v>67</v>
      </c>
      <c r="B84" s="258"/>
    </row>
    <row r="85" spans="1:2" s="12" customFormat="1" thickTop="1" x14ac:dyDescent="0.2">
      <c r="A85" s="45" t="s">
        <v>68</v>
      </c>
      <c r="B85" s="65">
        <f>MIN(100,B87+$B$90)</f>
        <v>100</v>
      </c>
    </row>
    <row r="86" spans="1:2" s="12" customFormat="1" ht="12" x14ac:dyDescent="0.2">
      <c r="A86" s="45" t="s">
        <v>69</v>
      </c>
      <c r="B86" s="65">
        <f>MIN(100,B87+$B$91)</f>
        <v>100</v>
      </c>
    </row>
    <row r="87" spans="1:2" s="12" customFormat="1" ht="12" x14ac:dyDescent="0.2">
      <c r="A87" s="45" t="s">
        <v>70</v>
      </c>
      <c r="B87" s="66">
        <v>100</v>
      </c>
    </row>
    <row r="88" spans="1:2" s="12" customFormat="1" ht="12" x14ac:dyDescent="0.2">
      <c r="A88" s="45" t="s">
        <v>71</v>
      </c>
      <c r="B88" s="65">
        <f>MIN(80,IF(B12="Deploy",80,MAX(0,B87-$B$91)))</f>
        <v>80</v>
      </c>
    </row>
    <row r="89" spans="1:2" s="12" customFormat="1" thickBot="1" x14ac:dyDescent="0.25">
      <c r="A89" s="46" t="s">
        <v>72</v>
      </c>
      <c r="B89" s="67">
        <f>MIN(60,IF(B12="Deploy",60,MAX(0,B87-$B$90)))</f>
        <v>60</v>
      </c>
    </row>
    <row r="90" spans="1:2" s="12" customFormat="1" ht="12" x14ac:dyDescent="0.2">
      <c r="A90" s="47" t="s">
        <v>73</v>
      </c>
      <c r="B90" s="48">
        <v>21.5</v>
      </c>
    </row>
    <row r="91" spans="1:2" s="12" customFormat="1" thickBot="1" x14ac:dyDescent="0.25">
      <c r="A91" s="50" t="s">
        <v>74</v>
      </c>
      <c r="B91" s="51">
        <v>15</v>
      </c>
    </row>
    <row r="92" spans="1:2" s="12" customFormat="1" thickBot="1" x14ac:dyDescent="0.25">
      <c r="A92" s="42"/>
      <c r="B92" s="42"/>
    </row>
    <row r="93" spans="1:2" s="12" customFormat="1" thickBot="1" x14ac:dyDescent="0.25">
      <c r="A93" s="251" t="s">
        <v>75</v>
      </c>
      <c r="B93" s="252"/>
    </row>
    <row r="94" spans="1:2" s="12" customFormat="1" thickBot="1" x14ac:dyDescent="0.25">
      <c r="A94" s="253" t="s">
        <v>76</v>
      </c>
      <c r="B94" s="254"/>
    </row>
    <row r="95" spans="1:2" s="12" customFormat="1" thickTop="1" x14ac:dyDescent="0.2">
      <c r="A95" s="52" t="s">
        <v>77</v>
      </c>
      <c r="B95" s="53">
        <v>33</v>
      </c>
    </row>
    <row r="96" spans="1:2" s="12" customFormat="1" ht="12" x14ac:dyDescent="0.2">
      <c r="A96" s="54" t="s">
        <v>78</v>
      </c>
      <c r="B96" s="55">
        <v>33</v>
      </c>
    </row>
    <row r="97" spans="1:2" s="12" customFormat="1" ht="12" x14ac:dyDescent="0.2">
      <c r="A97" s="54" t="s">
        <v>79</v>
      </c>
      <c r="B97" s="55">
        <v>4</v>
      </c>
    </row>
    <row r="98" spans="1:2" s="12" customFormat="1" ht="12" x14ac:dyDescent="0.2">
      <c r="A98" s="54" t="s">
        <v>80</v>
      </c>
      <c r="B98" s="55">
        <v>8</v>
      </c>
    </row>
    <row r="99" spans="1:2" s="12" customFormat="1" ht="12" x14ac:dyDescent="0.2">
      <c r="A99" s="54" t="s">
        <v>81</v>
      </c>
      <c r="B99" s="56">
        <v>33</v>
      </c>
    </row>
    <row r="100" spans="1:2" s="12" customFormat="1" ht="12" x14ac:dyDescent="0.2">
      <c r="A100" s="52" t="s">
        <v>82</v>
      </c>
      <c r="B100" s="53">
        <v>22</v>
      </c>
    </row>
    <row r="101" spans="1:2" s="12" customFormat="1" ht="12" x14ac:dyDescent="0.2">
      <c r="A101" s="54" t="s">
        <v>83</v>
      </c>
      <c r="B101" s="55">
        <v>22</v>
      </c>
    </row>
    <row r="102" spans="1:2" s="12" customFormat="1" ht="12" x14ac:dyDescent="0.2">
      <c r="A102" s="54" t="s">
        <v>84</v>
      </c>
      <c r="B102" s="55">
        <v>3</v>
      </c>
    </row>
    <row r="103" spans="1:2" s="12" customFormat="1" ht="12" x14ac:dyDescent="0.2">
      <c r="A103" s="54" t="s">
        <v>85</v>
      </c>
      <c r="B103" s="55">
        <v>8</v>
      </c>
    </row>
    <row r="104" spans="1:2" s="12" customFormat="1" ht="12" x14ac:dyDescent="0.2">
      <c r="A104" s="54" t="s">
        <v>86</v>
      </c>
      <c r="B104" s="56">
        <v>22</v>
      </c>
    </row>
    <row r="105" spans="1:2" s="12" customFormat="1" ht="12" x14ac:dyDescent="0.2">
      <c r="A105" s="54" t="s">
        <v>87</v>
      </c>
      <c r="B105" s="57">
        <v>22</v>
      </c>
    </row>
    <row r="106" spans="1:2" s="12" customFormat="1" ht="12" x14ac:dyDescent="0.2">
      <c r="A106" s="54" t="s">
        <v>88</v>
      </c>
      <c r="B106" s="57">
        <v>22</v>
      </c>
    </row>
    <row r="107" spans="1:2" s="12" customFormat="1" ht="12" x14ac:dyDescent="0.2">
      <c r="A107" s="54" t="s">
        <v>89</v>
      </c>
      <c r="B107" s="58">
        <v>4</v>
      </c>
    </row>
    <row r="108" spans="1:2" s="12" customFormat="1" ht="12" x14ac:dyDescent="0.2">
      <c r="A108" s="54" t="s">
        <v>90</v>
      </c>
      <c r="B108" s="58">
        <v>8</v>
      </c>
    </row>
    <row r="109" spans="1:2" s="12" customFormat="1" ht="12" x14ac:dyDescent="0.2">
      <c r="A109" s="54" t="s">
        <v>91</v>
      </c>
      <c r="B109" s="58">
        <v>22</v>
      </c>
    </row>
    <row r="110" spans="1:2" s="12" customFormat="1" ht="12" x14ac:dyDescent="0.2">
      <c r="A110" s="54" t="s">
        <v>92</v>
      </c>
      <c r="B110" s="58">
        <v>28</v>
      </c>
    </row>
    <row r="111" spans="1:2" s="12" customFormat="1" ht="12" x14ac:dyDescent="0.2">
      <c r="A111" s="54" t="s">
        <v>93</v>
      </c>
      <c r="B111" s="58">
        <v>27</v>
      </c>
    </row>
    <row r="112" spans="1:2" s="12" customFormat="1" ht="12" x14ac:dyDescent="0.2">
      <c r="A112" s="54" t="s">
        <v>94</v>
      </c>
      <c r="B112" s="58">
        <v>28</v>
      </c>
    </row>
    <row r="113" spans="1:2" s="12" customFormat="1" ht="12" x14ac:dyDescent="0.2">
      <c r="A113" s="54" t="s">
        <v>95</v>
      </c>
      <c r="B113" s="207">
        <v>27</v>
      </c>
    </row>
    <row r="114" spans="1:2" s="12" customFormat="1" ht="12" x14ac:dyDescent="0.2">
      <c r="A114" s="59" t="s">
        <v>96</v>
      </c>
      <c r="B114" s="60">
        <v>4</v>
      </c>
    </row>
    <row r="115" spans="1:2" s="12" customFormat="1" ht="12" x14ac:dyDescent="0.2">
      <c r="A115" s="59" t="s">
        <v>97</v>
      </c>
      <c r="B115" s="60">
        <v>4</v>
      </c>
    </row>
    <row r="116" spans="1:2" s="12" customFormat="1" ht="12" x14ac:dyDescent="0.2">
      <c r="A116" s="59" t="s">
        <v>98</v>
      </c>
      <c r="B116" s="60">
        <v>8</v>
      </c>
    </row>
    <row r="117" spans="1:2" s="12" customFormat="1" ht="12" x14ac:dyDescent="0.2">
      <c r="A117" s="59" t="s">
        <v>99</v>
      </c>
      <c r="B117" s="60">
        <v>8</v>
      </c>
    </row>
    <row r="118" spans="1:2" s="12" customFormat="1" ht="12" x14ac:dyDescent="0.2">
      <c r="A118" s="54" t="s">
        <v>100</v>
      </c>
      <c r="B118" s="61">
        <v>11</v>
      </c>
    </row>
    <row r="119" spans="1:2" s="12" customFormat="1" ht="12" x14ac:dyDescent="0.2">
      <c r="A119" s="54" t="s">
        <v>101</v>
      </c>
      <c r="B119" s="60">
        <v>11</v>
      </c>
    </row>
    <row r="120" spans="1:2" s="12" customFormat="1" ht="12" x14ac:dyDescent="0.2">
      <c r="A120" s="54" t="s">
        <v>102</v>
      </c>
      <c r="B120" s="60">
        <v>28</v>
      </c>
    </row>
    <row r="121" spans="1:2" s="12" customFormat="1" ht="12" x14ac:dyDescent="0.2">
      <c r="A121" s="54" t="s">
        <v>103</v>
      </c>
      <c r="B121" s="60">
        <v>27</v>
      </c>
    </row>
    <row r="122" spans="1:2" s="12" customFormat="1" ht="12" x14ac:dyDescent="0.2">
      <c r="A122" s="59" t="s">
        <v>104</v>
      </c>
      <c r="B122" s="60">
        <v>22</v>
      </c>
    </row>
    <row r="123" spans="1:2" s="12" customFormat="1" ht="12" x14ac:dyDescent="0.2">
      <c r="A123" s="59" t="s">
        <v>105</v>
      </c>
      <c r="B123" s="60">
        <v>22</v>
      </c>
    </row>
    <row r="124" spans="1:2" s="12" customFormat="1" ht="12" x14ac:dyDescent="0.2">
      <c r="A124" s="59" t="s">
        <v>106</v>
      </c>
      <c r="B124" s="60">
        <v>3</v>
      </c>
    </row>
    <row r="125" spans="1:2" s="12" customFormat="1" ht="12" x14ac:dyDescent="0.2">
      <c r="A125" s="59" t="s">
        <v>107</v>
      </c>
      <c r="B125" s="60">
        <v>8</v>
      </c>
    </row>
    <row r="126" spans="1:2" s="12" customFormat="1" ht="12" x14ac:dyDescent="0.2">
      <c r="A126" s="59" t="s">
        <v>108</v>
      </c>
      <c r="B126" s="60">
        <v>22</v>
      </c>
    </row>
    <row r="127" spans="1:2" s="12" customFormat="1" thickBot="1" x14ac:dyDescent="0.25">
      <c r="A127" s="62" t="s">
        <v>109</v>
      </c>
      <c r="B127" s="63">
        <v>8</v>
      </c>
    </row>
    <row r="128" spans="1:2" s="12" customFormat="1" thickBot="1" x14ac:dyDescent="0.25">
      <c r="A128" s="255" t="s">
        <v>110</v>
      </c>
      <c r="B128" s="256"/>
    </row>
    <row r="129" spans="1:25" s="12" customFormat="1" ht="13.5" thickTop="1" thickBot="1" x14ac:dyDescent="0.25">
      <c r="A129" s="68" t="s">
        <v>111</v>
      </c>
      <c r="B129" s="69">
        <v>1</v>
      </c>
    </row>
    <row r="130" spans="1:25" ht="13.5" thickBot="1" x14ac:dyDescent="0.25">
      <c r="B130" s="241"/>
    </row>
    <row r="131" spans="1:25" ht="13.5" thickBot="1" x14ac:dyDescent="0.25">
      <c r="A131" s="99" t="s">
        <v>112</v>
      </c>
      <c r="B131" s="244" t="s">
        <v>113</v>
      </c>
      <c r="C131" s="245"/>
      <c r="D131" s="246" t="s">
        <v>114</v>
      </c>
      <c r="E131" s="247"/>
      <c r="F131" s="248" t="s">
        <v>115</v>
      </c>
      <c r="G131" s="249"/>
      <c r="I131" s="111" t="s">
        <v>116</v>
      </c>
    </row>
    <row r="132" spans="1:25" ht="13.5" thickBot="1" x14ac:dyDescent="0.25">
      <c r="A132" s="176" t="s">
        <v>117</v>
      </c>
      <c r="B132" s="177"/>
      <c r="C132" s="178"/>
      <c r="D132" s="178"/>
      <c r="E132" s="178"/>
      <c r="F132" s="178"/>
      <c r="G132" s="179"/>
      <c r="I132" s="111" t="s">
        <v>19</v>
      </c>
    </row>
    <row r="133" spans="1:25" x14ac:dyDescent="0.2">
      <c r="A133" s="180" t="s">
        <v>118</v>
      </c>
      <c r="B133" s="181">
        <v>8</v>
      </c>
      <c r="C133" s="181">
        <v>7</v>
      </c>
      <c r="D133" s="182">
        <v>6</v>
      </c>
      <c r="E133" s="182">
        <v>5</v>
      </c>
      <c r="F133" s="183">
        <v>4</v>
      </c>
      <c r="G133" s="184">
        <v>0</v>
      </c>
    </row>
    <row r="134" spans="1:25" x14ac:dyDescent="0.2">
      <c r="A134" s="100" t="s">
        <v>119</v>
      </c>
      <c r="B134" s="101">
        <v>8</v>
      </c>
      <c r="C134" s="101">
        <v>5</v>
      </c>
      <c r="D134" s="102"/>
      <c r="E134" s="102">
        <v>4</v>
      </c>
      <c r="F134" s="103">
        <v>3</v>
      </c>
      <c r="G134" s="185">
        <v>0</v>
      </c>
    </row>
    <row r="135" spans="1:25" x14ac:dyDescent="0.2">
      <c r="A135" s="186" t="str">
        <f>A32</f>
        <v>Integrated Mission Systems</v>
      </c>
      <c r="B135" s="174"/>
      <c r="C135" s="175"/>
      <c r="D135" s="175"/>
      <c r="E135" s="175"/>
      <c r="F135" s="175"/>
      <c r="G135" s="187"/>
    </row>
    <row r="136" spans="1:25" x14ac:dyDescent="0.2">
      <c r="A136" s="100" t="str">
        <f>A34</f>
        <v>Ready E-6B Independent Deployed Mission Systems (D)</v>
      </c>
      <c r="B136" s="101">
        <v>8</v>
      </c>
      <c r="C136" s="101">
        <v>5</v>
      </c>
      <c r="D136" s="102"/>
      <c r="E136" s="102">
        <v>4</v>
      </c>
      <c r="F136" s="103">
        <v>3</v>
      </c>
      <c r="G136" s="185">
        <v>0</v>
      </c>
    </row>
    <row r="137" spans="1:25" x14ac:dyDescent="0.2">
      <c r="A137" s="100" t="str">
        <f>A35</f>
        <v>Ready E-6B ABNCP Core Specific Systems (H)</v>
      </c>
      <c r="B137" s="101">
        <v>8</v>
      </c>
      <c r="C137" s="101">
        <v>2</v>
      </c>
      <c r="D137" s="102"/>
      <c r="E137" s="102">
        <v>1</v>
      </c>
      <c r="F137" s="103"/>
      <c r="G137" s="185">
        <v>0</v>
      </c>
    </row>
    <row r="138" spans="1:25" x14ac:dyDescent="0.2">
      <c r="A138" s="100" t="str">
        <f>A36</f>
        <v>Ready E-6B TACAMO/ABNCP Core Systems (J)</v>
      </c>
      <c r="B138" s="101">
        <v>8</v>
      </c>
      <c r="C138" s="101">
        <v>2</v>
      </c>
      <c r="D138" s="102"/>
      <c r="E138" s="102">
        <v>1</v>
      </c>
      <c r="F138" s="103"/>
      <c r="G138" s="185">
        <v>0</v>
      </c>
    </row>
    <row r="139" spans="1:25" ht="13.5" thickBot="1" x14ac:dyDescent="0.25">
      <c r="A139" s="107" t="s">
        <v>120</v>
      </c>
      <c r="B139" s="108">
        <v>8</v>
      </c>
      <c r="C139" s="108">
        <v>5</v>
      </c>
      <c r="D139" s="109"/>
      <c r="E139" s="109">
        <v>4</v>
      </c>
      <c r="F139" s="110">
        <v>3</v>
      </c>
      <c r="G139" s="188">
        <v>0</v>
      </c>
    </row>
    <row r="141" spans="1:25" x14ac:dyDescent="0.2">
      <c r="A141" s="106"/>
      <c r="B141" s="241"/>
      <c r="S141" s="104"/>
      <c r="T141" s="104"/>
      <c r="U141" s="105"/>
      <c r="V141" s="105"/>
      <c r="W141" s="105"/>
      <c r="X141" s="105"/>
      <c r="Y141" s="105"/>
    </row>
    <row r="142" spans="1:25" x14ac:dyDescent="0.2">
      <c r="B142" s="241"/>
      <c r="S142" s="104"/>
      <c r="T142" s="105"/>
      <c r="U142" s="105"/>
      <c r="V142" s="105"/>
      <c r="W142" s="105"/>
      <c r="X142" s="105"/>
      <c r="Y142" s="105"/>
    </row>
    <row r="143" spans="1:25" x14ac:dyDescent="0.2">
      <c r="B143" s="241"/>
      <c r="S143" s="104"/>
      <c r="T143" s="104"/>
      <c r="U143" s="105"/>
      <c r="V143" s="105"/>
      <c r="W143" s="105"/>
      <c r="X143" s="105"/>
      <c r="Y143" s="105"/>
    </row>
  </sheetData>
  <mergeCells count="8">
    <mergeCell ref="B131:C131"/>
    <mergeCell ref="D131:E131"/>
    <mergeCell ref="F131:G131"/>
    <mergeCell ref="G1:I1"/>
    <mergeCell ref="A93:B93"/>
    <mergeCell ref="A94:B94"/>
    <mergeCell ref="A128:B128"/>
    <mergeCell ref="A84:B84"/>
  </mergeCells>
  <phoneticPr fontId="0" type="noConversion"/>
  <conditionalFormatting sqref="C133:C138">
    <cfRule type="cellIs" dxfId="10" priority="10" operator="equal">
      <formula>B133</formula>
    </cfRule>
  </conditionalFormatting>
  <conditionalFormatting sqref="D133:E138">
    <cfRule type="cellIs" dxfId="9" priority="9" operator="equal">
      <formula>C133</formula>
    </cfRule>
  </conditionalFormatting>
  <conditionalFormatting sqref="E133">
    <cfRule type="cellIs" dxfId="8" priority="8" operator="equal">
      <formula>D133</formula>
    </cfRule>
  </conditionalFormatting>
  <conditionalFormatting sqref="F133">
    <cfRule type="cellIs" dxfId="7" priority="7" operator="equal">
      <formula>E133</formula>
    </cfRule>
  </conditionalFormatting>
  <conditionalFormatting sqref="F134:F138">
    <cfRule type="cellIs" dxfId="6" priority="5" operator="equal">
      <formula>G134</formula>
    </cfRule>
    <cfRule type="cellIs" dxfId="5" priority="6" operator="equal">
      <formula>E134</formula>
    </cfRule>
  </conditionalFormatting>
  <conditionalFormatting sqref="C139">
    <cfRule type="cellIs" dxfId="4" priority="4" operator="equal">
      <formula>B139</formula>
    </cfRule>
  </conditionalFormatting>
  <conditionalFormatting sqref="D139:E139">
    <cfRule type="cellIs" dxfId="3" priority="3" operator="equal">
      <formula>C139</formula>
    </cfRule>
  </conditionalFormatting>
  <conditionalFormatting sqref="F139">
    <cfRule type="cellIs" dxfId="2" priority="1" operator="equal">
      <formula>G139</formula>
    </cfRule>
    <cfRule type="cellIs" dxfId="1" priority="2" operator="equal">
      <formula>E139</formula>
    </cfRule>
  </conditionalFormatting>
  <hyperlinks>
    <hyperlink ref="I131" location="'VQ(T) DRRS'!A1" display="Top" xr:uid="{00000000-0004-0000-0200-000000000000}"/>
    <hyperlink ref="D2" location="Inventory!A1" display="Inventory" xr:uid="{00000000-0004-0000-0200-000001000000}"/>
    <hyperlink ref="D3" location="'VQ(T) DRRS'!A123" display="AMFOM" xr:uid="{00000000-0004-0000-0200-000002000000}"/>
    <hyperlink ref="I132" location="Inventory!A1" display="Inventory" xr:uid="{00000000-0004-0000-0200-000003000000}"/>
  </hyperlinks>
  <pageMargins left="0.75" right="0.75" top="1" bottom="1" header="0.5" footer="0.5"/>
  <pageSetup paperSize="5" scale="5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9"/>
  <sheetViews>
    <sheetView showGridLines="0" zoomScaleNormal="75" workbookViewId="0">
      <selection activeCell="C1" sqref="C1"/>
    </sheetView>
  </sheetViews>
  <sheetFormatPr defaultColWidth="9.140625" defaultRowHeight="11.25" x14ac:dyDescent="0.2"/>
  <cols>
    <col min="1" max="1" width="9.140625" style="220"/>
    <col min="2" max="2" width="12.42578125" style="220" bestFit="1" customWidth="1"/>
    <col min="3" max="3" width="76.5703125" style="220" bestFit="1" customWidth="1"/>
    <col min="4" max="10" width="5.7109375" style="220" customWidth="1"/>
    <col min="11" max="16384" width="9.140625" style="220"/>
  </cols>
  <sheetData>
    <row r="1" spans="1:10" ht="15.75" x14ac:dyDescent="0.25">
      <c r="A1" s="217" t="s">
        <v>16</v>
      </c>
      <c r="B1" s="218">
        <v>43556</v>
      </c>
      <c r="C1" s="219" t="s">
        <v>19</v>
      </c>
      <c r="D1" s="259" t="s">
        <v>121</v>
      </c>
      <c r="E1" s="259"/>
      <c r="F1" s="259"/>
      <c r="G1" s="259"/>
      <c r="H1" s="259"/>
      <c r="I1" s="259"/>
      <c r="J1" s="259"/>
    </row>
    <row r="2" spans="1:10" s="221" customFormat="1" ht="274.5" thickBot="1" x14ac:dyDescent="0.25">
      <c r="B2" s="222"/>
      <c r="C2" s="223" t="s">
        <v>122</v>
      </c>
      <c r="D2" s="224" t="s">
        <v>118</v>
      </c>
      <c r="E2" s="225" t="s">
        <v>119</v>
      </c>
      <c r="F2" s="224" t="s">
        <v>52</v>
      </c>
      <c r="G2" s="225" t="s">
        <v>53</v>
      </c>
      <c r="H2" s="224" t="s">
        <v>54</v>
      </c>
      <c r="I2" s="225" t="s">
        <v>55</v>
      </c>
      <c r="J2" s="224" t="s">
        <v>56</v>
      </c>
    </row>
    <row r="3" spans="1:10" s="229" customFormat="1" ht="17.45" customHeight="1" x14ac:dyDescent="0.2">
      <c r="A3" s="260" t="s">
        <v>123</v>
      </c>
      <c r="B3" s="226" t="s">
        <v>124</v>
      </c>
      <c r="C3" s="227" t="s">
        <v>125</v>
      </c>
      <c r="D3" s="228" t="s">
        <v>126</v>
      </c>
      <c r="E3" s="228" t="s">
        <v>126</v>
      </c>
      <c r="F3" s="228"/>
      <c r="G3" s="228"/>
      <c r="H3" s="228"/>
      <c r="I3" s="228"/>
      <c r="J3" s="234" t="s">
        <v>126</v>
      </c>
    </row>
    <row r="4" spans="1:10" s="229" customFormat="1" ht="17.45" customHeight="1" x14ac:dyDescent="0.2">
      <c r="A4" s="261"/>
      <c r="B4" s="230" t="s">
        <v>127</v>
      </c>
      <c r="C4" s="231" t="s">
        <v>128</v>
      </c>
      <c r="D4" s="232" t="s">
        <v>126</v>
      </c>
      <c r="E4" s="232" t="s">
        <v>126</v>
      </c>
      <c r="F4" s="232"/>
      <c r="G4" s="232" t="s">
        <v>126</v>
      </c>
      <c r="H4" s="232" t="s">
        <v>126</v>
      </c>
      <c r="I4" s="232" t="s">
        <v>126</v>
      </c>
      <c r="J4" s="235" t="s">
        <v>126</v>
      </c>
    </row>
    <row r="5" spans="1:10" s="229" customFormat="1" ht="17.45" customHeight="1" x14ac:dyDescent="0.2">
      <c r="A5" s="261"/>
      <c r="B5" s="230" t="s">
        <v>129</v>
      </c>
      <c r="C5" s="231" t="s">
        <v>130</v>
      </c>
      <c r="D5" s="232" t="s">
        <v>126</v>
      </c>
      <c r="E5" s="232" t="s">
        <v>126</v>
      </c>
      <c r="F5" s="232"/>
      <c r="G5" s="232"/>
      <c r="H5" s="232" t="s">
        <v>126</v>
      </c>
      <c r="I5" s="232" t="s">
        <v>126</v>
      </c>
      <c r="J5" s="235" t="s">
        <v>126</v>
      </c>
    </row>
    <row r="6" spans="1:10" s="229" customFormat="1" ht="17.45" customHeight="1" x14ac:dyDescent="0.2">
      <c r="A6" s="261"/>
      <c r="B6" s="230" t="s">
        <v>131</v>
      </c>
      <c r="C6" s="231" t="s">
        <v>132</v>
      </c>
      <c r="D6" s="232" t="s">
        <v>126</v>
      </c>
      <c r="E6" s="232" t="s">
        <v>126</v>
      </c>
      <c r="F6" s="232"/>
      <c r="G6" s="232"/>
      <c r="H6" s="232"/>
      <c r="I6" s="232" t="s">
        <v>126</v>
      </c>
      <c r="J6" s="235" t="s">
        <v>126</v>
      </c>
    </row>
    <row r="7" spans="1:10" s="229" customFormat="1" ht="17.45" customHeight="1" thickBot="1" x14ac:dyDescent="0.25">
      <c r="A7" s="262"/>
      <c r="B7" s="236" t="s">
        <v>133</v>
      </c>
      <c r="C7" s="237" t="s">
        <v>134</v>
      </c>
      <c r="D7" s="238" t="s">
        <v>126</v>
      </c>
      <c r="E7" s="238" t="s">
        <v>126</v>
      </c>
      <c r="F7" s="238"/>
      <c r="G7" s="238"/>
      <c r="H7" s="238" t="s">
        <v>126</v>
      </c>
      <c r="I7" s="238" t="s">
        <v>126</v>
      </c>
      <c r="J7" s="239" t="s">
        <v>126</v>
      </c>
    </row>
    <row r="12" spans="1:10" x14ac:dyDescent="0.2">
      <c r="C12" s="233"/>
    </row>
    <row r="13" spans="1:10" x14ac:dyDescent="0.2">
      <c r="C13" s="233"/>
    </row>
    <row r="14" spans="1:10" x14ac:dyDescent="0.2">
      <c r="C14" s="233"/>
    </row>
    <row r="15" spans="1:10" x14ac:dyDescent="0.2">
      <c r="C15" s="233"/>
    </row>
    <row r="16" spans="1:10" x14ac:dyDescent="0.2">
      <c r="C16" s="233"/>
    </row>
    <row r="17" spans="2:9" x14ac:dyDescent="0.2">
      <c r="C17" s="233"/>
    </row>
    <row r="18" spans="2:9" x14ac:dyDescent="0.2">
      <c r="C18" s="233"/>
    </row>
    <row r="19" spans="2:9" x14ac:dyDescent="0.2">
      <c r="C19" s="233"/>
    </row>
    <row r="20" spans="2:9" x14ac:dyDescent="0.2">
      <c r="C20" s="233"/>
    </row>
    <row r="21" spans="2:9" x14ac:dyDescent="0.2">
      <c r="B21" s="233"/>
      <c r="C21" s="233"/>
      <c r="G21" s="220">
        <v>626</v>
      </c>
      <c r="H21" s="220">
        <v>604</v>
      </c>
      <c r="I21" s="220">
        <v>600</v>
      </c>
    </row>
    <row r="22" spans="2:9" x14ac:dyDescent="0.2">
      <c r="B22" s="233"/>
      <c r="C22" s="233"/>
    </row>
    <row r="23" spans="2:9" x14ac:dyDescent="0.2">
      <c r="B23" s="233"/>
      <c r="C23" s="233"/>
    </row>
    <row r="24" spans="2:9" x14ac:dyDescent="0.2">
      <c r="B24" s="233"/>
      <c r="C24" s="233"/>
    </row>
    <row r="25" spans="2:9" x14ac:dyDescent="0.2">
      <c r="B25" s="233"/>
      <c r="C25" s="233"/>
    </row>
    <row r="26" spans="2:9" x14ac:dyDescent="0.2">
      <c r="B26" s="233"/>
      <c r="C26" s="233"/>
    </row>
    <row r="27" spans="2:9" x14ac:dyDescent="0.2">
      <c r="B27" s="233"/>
      <c r="C27" s="233"/>
    </row>
    <row r="28" spans="2:9" x14ac:dyDescent="0.2">
      <c r="B28" s="233"/>
      <c r="C28" s="233"/>
    </row>
    <row r="29" spans="2:9" x14ac:dyDescent="0.2">
      <c r="B29" s="233"/>
      <c r="C29" s="233"/>
    </row>
    <row r="30" spans="2:9" x14ac:dyDescent="0.2">
      <c r="B30" s="233"/>
      <c r="C30" s="233"/>
    </row>
    <row r="31" spans="2:9" x14ac:dyDescent="0.2">
      <c r="B31" s="233"/>
      <c r="C31" s="233"/>
    </row>
    <row r="32" spans="2:9" x14ac:dyDescent="0.2">
      <c r="B32" s="233"/>
      <c r="C32" s="233"/>
    </row>
    <row r="33" spans="2:3" x14ac:dyDescent="0.2">
      <c r="B33" s="233"/>
      <c r="C33" s="233"/>
    </row>
    <row r="34" spans="2:3" x14ac:dyDescent="0.2">
      <c r="B34" s="233"/>
      <c r="C34" s="233"/>
    </row>
    <row r="35" spans="2:3" x14ac:dyDescent="0.2">
      <c r="B35" s="233"/>
      <c r="C35" s="233"/>
    </row>
    <row r="36" spans="2:3" x14ac:dyDescent="0.2">
      <c r="B36" s="233"/>
      <c r="C36" s="233"/>
    </row>
    <row r="37" spans="2:3" x14ac:dyDescent="0.2">
      <c r="B37" s="233"/>
      <c r="C37" s="233"/>
    </row>
    <row r="38" spans="2:3" x14ac:dyDescent="0.2">
      <c r="B38" s="233"/>
      <c r="C38" s="233"/>
    </row>
    <row r="39" spans="2:3" x14ac:dyDescent="0.2">
      <c r="B39" s="233"/>
      <c r="C39" s="233"/>
    </row>
    <row r="40" spans="2:3" x14ac:dyDescent="0.2">
      <c r="B40" s="233"/>
      <c r="C40" s="233"/>
    </row>
    <row r="41" spans="2:3" x14ac:dyDescent="0.2">
      <c r="B41" s="233"/>
      <c r="C41" s="233"/>
    </row>
    <row r="42" spans="2:3" x14ac:dyDescent="0.2">
      <c r="B42" s="233"/>
      <c r="C42" s="233"/>
    </row>
    <row r="43" spans="2:3" x14ac:dyDescent="0.2">
      <c r="B43" s="233"/>
      <c r="C43" s="233"/>
    </row>
    <row r="44" spans="2:3" x14ac:dyDescent="0.2">
      <c r="B44" s="233"/>
      <c r="C44" s="233"/>
    </row>
    <row r="45" spans="2:3" x14ac:dyDescent="0.2">
      <c r="B45" s="233"/>
      <c r="C45" s="233"/>
    </row>
    <row r="46" spans="2:3" x14ac:dyDescent="0.2">
      <c r="B46" s="233"/>
      <c r="C46" s="233"/>
    </row>
    <row r="47" spans="2:3" x14ac:dyDescent="0.2">
      <c r="B47" s="233"/>
      <c r="C47" s="233"/>
    </row>
    <row r="48" spans="2:3" x14ac:dyDescent="0.2">
      <c r="B48" s="233"/>
      <c r="C48" s="233"/>
    </row>
    <row r="49" spans="2:3" x14ac:dyDescent="0.2">
      <c r="B49" s="233"/>
      <c r="C49" s="233"/>
    </row>
    <row r="50" spans="2:3" x14ac:dyDescent="0.2">
      <c r="B50" s="233"/>
      <c r="C50" s="233"/>
    </row>
    <row r="51" spans="2:3" x14ac:dyDescent="0.2">
      <c r="B51" s="233"/>
      <c r="C51" s="233"/>
    </row>
    <row r="52" spans="2:3" x14ac:dyDescent="0.2">
      <c r="B52" s="233"/>
      <c r="C52" s="233"/>
    </row>
    <row r="53" spans="2:3" x14ac:dyDescent="0.2">
      <c r="B53" s="233"/>
      <c r="C53" s="233"/>
    </row>
    <row r="54" spans="2:3" x14ac:dyDescent="0.2">
      <c r="B54" s="233"/>
      <c r="C54" s="233"/>
    </row>
    <row r="55" spans="2:3" x14ac:dyDescent="0.2">
      <c r="B55" s="233"/>
      <c r="C55" s="233"/>
    </row>
    <row r="56" spans="2:3" x14ac:dyDescent="0.2">
      <c r="B56" s="233"/>
      <c r="C56" s="233"/>
    </row>
    <row r="57" spans="2:3" x14ac:dyDescent="0.2">
      <c r="B57" s="233"/>
      <c r="C57" s="233"/>
    </row>
    <row r="58" spans="2:3" x14ac:dyDescent="0.2">
      <c r="B58" s="233"/>
      <c r="C58" s="233"/>
    </row>
    <row r="59" spans="2:3" x14ac:dyDescent="0.2">
      <c r="B59" s="233"/>
      <c r="C59" s="233"/>
    </row>
  </sheetData>
  <dataConsolidate/>
  <mergeCells count="2">
    <mergeCell ref="D1:J1"/>
    <mergeCell ref="A3:A7"/>
  </mergeCells>
  <conditionalFormatting sqref="D3:J7">
    <cfRule type="cellIs" dxfId="0" priority="2" operator="equal">
      <formula>""</formula>
    </cfRule>
  </conditionalFormatting>
  <hyperlinks>
    <hyperlink ref="C1" location="Inventory!A1" display="Inventory" xr:uid="{00000000-0004-0000-0300-000000000000}"/>
  </hyperlinks>
  <printOptions horizontalCentered="1"/>
  <pageMargins left="0.5" right="0.5" top="1" bottom="0.75" header="0.5" footer="0.5"/>
  <pageSetup paperSize="5" scale="95" orientation="landscape" r:id="rId1"/>
  <headerFooter alignWithMargins="0">
    <oddHeader>&amp;C&amp;"Arial,Bold"&amp;12NTA - MISSION SYSTEMS MAP&amp;R&amp;"Arial,Bold"&amp;12 1 Aug 2008</oddHead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4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4.85546875" style="132" bestFit="1" customWidth="1"/>
    <col min="2" max="2" width="21" style="132" customWidth="1"/>
    <col min="3" max="3" width="46.28515625" style="132" bestFit="1" customWidth="1"/>
    <col min="4" max="4" width="69.140625" style="131" bestFit="1" customWidth="1"/>
    <col min="5" max="5" width="11.140625" style="131" bestFit="1" customWidth="1"/>
    <col min="6" max="8" width="22.28515625" style="132" customWidth="1"/>
    <col min="9" max="253" width="9.140625" style="132"/>
    <col min="254" max="254" width="14.85546875" style="132" bestFit="1" customWidth="1"/>
    <col min="255" max="255" width="21" style="132" customWidth="1"/>
    <col min="256" max="256" width="44.28515625" style="132" bestFit="1" customWidth="1"/>
    <col min="257" max="257" width="55.85546875" style="132" bestFit="1" customWidth="1"/>
    <col min="258" max="258" width="26.140625" style="132" customWidth="1"/>
    <col min="259" max="259" width="0" style="132" hidden="1" customWidth="1"/>
    <col min="260" max="260" width="7.42578125" style="132" customWidth="1"/>
    <col min="261" max="261" width="14.5703125" style="132" customWidth="1"/>
    <col min="262" max="509" width="9.140625" style="132"/>
    <col min="510" max="510" width="14.85546875" style="132" bestFit="1" customWidth="1"/>
    <col min="511" max="511" width="21" style="132" customWidth="1"/>
    <col min="512" max="512" width="44.28515625" style="132" bestFit="1" customWidth="1"/>
    <col min="513" max="513" width="55.85546875" style="132" bestFit="1" customWidth="1"/>
    <col min="514" max="514" width="26.140625" style="132" customWidth="1"/>
    <col min="515" max="515" width="0" style="132" hidden="1" customWidth="1"/>
    <col min="516" max="516" width="7.42578125" style="132" customWidth="1"/>
    <col min="517" max="517" width="14.5703125" style="132" customWidth="1"/>
    <col min="518" max="765" width="9.140625" style="132"/>
    <col min="766" max="766" width="14.85546875" style="132" bestFit="1" customWidth="1"/>
    <col min="767" max="767" width="21" style="132" customWidth="1"/>
    <col min="768" max="768" width="44.28515625" style="132" bestFit="1" customWidth="1"/>
    <col min="769" max="769" width="55.85546875" style="132" bestFit="1" customWidth="1"/>
    <col min="770" max="770" width="26.140625" style="132" customWidth="1"/>
    <col min="771" max="771" width="0" style="132" hidden="1" customWidth="1"/>
    <col min="772" max="772" width="7.42578125" style="132" customWidth="1"/>
    <col min="773" max="773" width="14.5703125" style="132" customWidth="1"/>
    <col min="774" max="1021" width="9.140625" style="132"/>
    <col min="1022" max="1022" width="14.85546875" style="132" bestFit="1" customWidth="1"/>
    <col min="1023" max="1023" width="21" style="132" customWidth="1"/>
    <col min="1024" max="1024" width="44.28515625" style="132" bestFit="1" customWidth="1"/>
    <col min="1025" max="1025" width="55.85546875" style="132" bestFit="1" customWidth="1"/>
    <col min="1026" max="1026" width="26.140625" style="132" customWidth="1"/>
    <col min="1027" max="1027" width="0" style="132" hidden="1" customWidth="1"/>
    <col min="1028" max="1028" width="7.42578125" style="132" customWidth="1"/>
    <col min="1029" max="1029" width="14.5703125" style="132" customWidth="1"/>
    <col min="1030" max="1277" width="9.140625" style="132"/>
    <col min="1278" max="1278" width="14.85546875" style="132" bestFit="1" customWidth="1"/>
    <col min="1279" max="1279" width="21" style="132" customWidth="1"/>
    <col min="1280" max="1280" width="44.28515625" style="132" bestFit="1" customWidth="1"/>
    <col min="1281" max="1281" width="55.85546875" style="132" bestFit="1" customWidth="1"/>
    <col min="1282" max="1282" width="26.140625" style="132" customWidth="1"/>
    <col min="1283" max="1283" width="0" style="132" hidden="1" customWidth="1"/>
    <col min="1284" max="1284" width="7.42578125" style="132" customWidth="1"/>
    <col min="1285" max="1285" width="14.5703125" style="132" customWidth="1"/>
    <col min="1286" max="1533" width="9.140625" style="132"/>
    <col min="1534" max="1534" width="14.85546875" style="132" bestFit="1" customWidth="1"/>
    <col min="1535" max="1535" width="21" style="132" customWidth="1"/>
    <col min="1536" max="1536" width="44.28515625" style="132" bestFit="1" customWidth="1"/>
    <col min="1537" max="1537" width="55.85546875" style="132" bestFit="1" customWidth="1"/>
    <col min="1538" max="1538" width="26.140625" style="132" customWidth="1"/>
    <col min="1539" max="1539" width="0" style="132" hidden="1" customWidth="1"/>
    <col min="1540" max="1540" width="7.42578125" style="132" customWidth="1"/>
    <col min="1541" max="1541" width="14.5703125" style="132" customWidth="1"/>
    <col min="1542" max="1789" width="9.140625" style="132"/>
    <col min="1790" max="1790" width="14.85546875" style="132" bestFit="1" customWidth="1"/>
    <col min="1791" max="1791" width="21" style="132" customWidth="1"/>
    <col min="1792" max="1792" width="44.28515625" style="132" bestFit="1" customWidth="1"/>
    <col min="1793" max="1793" width="55.85546875" style="132" bestFit="1" customWidth="1"/>
    <col min="1794" max="1794" width="26.140625" style="132" customWidth="1"/>
    <col min="1795" max="1795" width="0" style="132" hidden="1" customWidth="1"/>
    <col min="1796" max="1796" width="7.42578125" style="132" customWidth="1"/>
    <col min="1797" max="1797" width="14.5703125" style="132" customWidth="1"/>
    <col min="1798" max="2045" width="9.140625" style="132"/>
    <col min="2046" max="2046" width="14.85546875" style="132" bestFit="1" customWidth="1"/>
    <col min="2047" max="2047" width="21" style="132" customWidth="1"/>
    <col min="2048" max="2048" width="44.28515625" style="132" bestFit="1" customWidth="1"/>
    <col min="2049" max="2049" width="55.85546875" style="132" bestFit="1" customWidth="1"/>
    <col min="2050" max="2050" width="26.140625" style="132" customWidth="1"/>
    <col min="2051" max="2051" width="0" style="132" hidden="1" customWidth="1"/>
    <col min="2052" max="2052" width="7.42578125" style="132" customWidth="1"/>
    <col min="2053" max="2053" width="14.5703125" style="132" customWidth="1"/>
    <col min="2054" max="2301" width="9.140625" style="132"/>
    <col min="2302" max="2302" width="14.85546875" style="132" bestFit="1" customWidth="1"/>
    <col min="2303" max="2303" width="21" style="132" customWidth="1"/>
    <col min="2304" max="2304" width="44.28515625" style="132" bestFit="1" customWidth="1"/>
    <col min="2305" max="2305" width="55.85546875" style="132" bestFit="1" customWidth="1"/>
    <col min="2306" max="2306" width="26.140625" style="132" customWidth="1"/>
    <col min="2307" max="2307" width="0" style="132" hidden="1" customWidth="1"/>
    <col min="2308" max="2308" width="7.42578125" style="132" customWidth="1"/>
    <col min="2309" max="2309" width="14.5703125" style="132" customWidth="1"/>
    <col min="2310" max="2557" width="9.140625" style="132"/>
    <col min="2558" max="2558" width="14.85546875" style="132" bestFit="1" customWidth="1"/>
    <col min="2559" max="2559" width="21" style="132" customWidth="1"/>
    <col min="2560" max="2560" width="44.28515625" style="132" bestFit="1" customWidth="1"/>
    <col min="2561" max="2561" width="55.85546875" style="132" bestFit="1" customWidth="1"/>
    <col min="2562" max="2562" width="26.140625" style="132" customWidth="1"/>
    <col min="2563" max="2563" width="0" style="132" hidden="1" customWidth="1"/>
    <col min="2564" max="2564" width="7.42578125" style="132" customWidth="1"/>
    <col min="2565" max="2565" width="14.5703125" style="132" customWidth="1"/>
    <col min="2566" max="2813" width="9.140625" style="132"/>
    <col min="2814" max="2814" width="14.85546875" style="132" bestFit="1" customWidth="1"/>
    <col min="2815" max="2815" width="21" style="132" customWidth="1"/>
    <col min="2816" max="2816" width="44.28515625" style="132" bestFit="1" customWidth="1"/>
    <col min="2817" max="2817" width="55.85546875" style="132" bestFit="1" customWidth="1"/>
    <col min="2818" max="2818" width="26.140625" style="132" customWidth="1"/>
    <col min="2819" max="2819" width="0" style="132" hidden="1" customWidth="1"/>
    <col min="2820" max="2820" width="7.42578125" style="132" customWidth="1"/>
    <col min="2821" max="2821" width="14.5703125" style="132" customWidth="1"/>
    <col min="2822" max="3069" width="9.140625" style="132"/>
    <col min="3070" max="3070" width="14.85546875" style="132" bestFit="1" customWidth="1"/>
    <col min="3071" max="3071" width="21" style="132" customWidth="1"/>
    <col min="3072" max="3072" width="44.28515625" style="132" bestFit="1" customWidth="1"/>
    <col min="3073" max="3073" width="55.85546875" style="132" bestFit="1" customWidth="1"/>
    <col min="3074" max="3074" width="26.140625" style="132" customWidth="1"/>
    <col min="3075" max="3075" width="0" style="132" hidden="1" customWidth="1"/>
    <col min="3076" max="3076" width="7.42578125" style="132" customWidth="1"/>
    <col min="3077" max="3077" width="14.5703125" style="132" customWidth="1"/>
    <col min="3078" max="3325" width="9.140625" style="132"/>
    <col min="3326" max="3326" width="14.85546875" style="132" bestFit="1" customWidth="1"/>
    <col min="3327" max="3327" width="21" style="132" customWidth="1"/>
    <col min="3328" max="3328" width="44.28515625" style="132" bestFit="1" customWidth="1"/>
    <col min="3329" max="3329" width="55.85546875" style="132" bestFit="1" customWidth="1"/>
    <col min="3330" max="3330" width="26.140625" style="132" customWidth="1"/>
    <col min="3331" max="3331" width="0" style="132" hidden="1" customWidth="1"/>
    <col min="3332" max="3332" width="7.42578125" style="132" customWidth="1"/>
    <col min="3333" max="3333" width="14.5703125" style="132" customWidth="1"/>
    <col min="3334" max="3581" width="9.140625" style="132"/>
    <col min="3582" max="3582" width="14.85546875" style="132" bestFit="1" customWidth="1"/>
    <col min="3583" max="3583" width="21" style="132" customWidth="1"/>
    <col min="3584" max="3584" width="44.28515625" style="132" bestFit="1" customWidth="1"/>
    <col min="3585" max="3585" width="55.85546875" style="132" bestFit="1" customWidth="1"/>
    <col min="3586" max="3586" width="26.140625" style="132" customWidth="1"/>
    <col min="3587" max="3587" width="0" style="132" hidden="1" customWidth="1"/>
    <col min="3588" max="3588" width="7.42578125" style="132" customWidth="1"/>
    <col min="3589" max="3589" width="14.5703125" style="132" customWidth="1"/>
    <col min="3590" max="3837" width="9.140625" style="132"/>
    <col min="3838" max="3838" width="14.85546875" style="132" bestFit="1" customWidth="1"/>
    <col min="3839" max="3839" width="21" style="132" customWidth="1"/>
    <col min="3840" max="3840" width="44.28515625" style="132" bestFit="1" customWidth="1"/>
    <col min="3841" max="3841" width="55.85546875" style="132" bestFit="1" customWidth="1"/>
    <col min="3842" max="3842" width="26.140625" style="132" customWidth="1"/>
    <col min="3843" max="3843" width="0" style="132" hidden="1" customWidth="1"/>
    <col min="3844" max="3844" width="7.42578125" style="132" customWidth="1"/>
    <col min="3845" max="3845" width="14.5703125" style="132" customWidth="1"/>
    <col min="3846" max="4093" width="9.140625" style="132"/>
    <col min="4094" max="4094" width="14.85546875" style="132" bestFit="1" customWidth="1"/>
    <col min="4095" max="4095" width="21" style="132" customWidth="1"/>
    <col min="4096" max="4096" width="44.28515625" style="132" bestFit="1" customWidth="1"/>
    <col min="4097" max="4097" width="55.85546875" style="132" bestFit="1" customWidth="1"/>
    <col min="4098" max="4098" width="26.140625" style="132" customWidth="1"/>
    <col min="4099" max="4099" width="0" style="132" hidden="1" customWidth="1"/>
    <col min="4100" max="4100" width="7.42578125" style="132" customWidth="1"/>
    <col min="4101" max="4101" width="14.5703125" style="132" customWidth="1"/>
    <col min="4102" max="4349" width="9.140625" style="132"/>
    <col min="4350" max="4350" width="14.85546875" style="132" bestFit="1" customWidth="1"/>
    <col min="4351" max="4351" width="21" style="132" customWidth="1"/>
    <col min="4352" max="4352" width="44.28515625" style="132" bestFit="1" customWidth="1"/>
    <col min="4353" max="4353" width="55.85546875" style="132" bestFit="1" customWidth="1"/>
    <col min="4354" max="4354" width="26.140625" style="132" customWidth="1"/>
    <col min="4355" max="4355" width="0" style="132" hidden="1" customWidth="1"/>
    <col min="4356" max="4356" width="7.42578125" style="132" customWidth="1"/>
    <col min="4357" max="4357" width="14.5703125" style="132" customWidth="1"/>
    <col min="4358" max="4605" width="9.140625" style="132"/>
    <col min="4606" max="4606" width="14.85546875" style="132" bestFit="1" customWidth="1"/>
    <col min="4607" max="4607" width="21" style="132" customWidth="1"/>
    <col min="4608" max="4608" width="44.28515625" style="132" bestFit="1" customWidth="1"/>
    <col min="4609" max="4609" width="55.85546875" style="132" bestFit="1" customWidth="1"/>
    <col min="4610" max="4610" width="26.140625" style="132" customWidth="1"/>
    <col min="4611" max="4611" width="0" style="132" hidden="1" customWidth="1"/>
    <col min="4612" max="4612" width="7.42578125" style="132" customWidth="1"/>
    <col min="4613" max="4613" width="14.5703125" style="132" customWidth="1"/>
    <col min="4614" max="4861" width="9.140625" style="132"/>
    <col min="4862" max="4862" width="14.85546875" style="132" bestFit="1" customWidth="1"/>
    <col min="4863" max="4863" width="21" style="132" customWidth="1"/>
    <col min="4864" max="4864" width="44.28515625" style="132" bestFit="1" customWidth="1"/>
    <col min="4865" max="4865" width="55.85546875" style="132" bestFit="1" customWidth="1"/>
    <col min="4866" max="4866" width="26.140625" style="132" customWidth="1"/>
    <col min="4867" max="4867" width="0" style="132" hidden="1" customWidth="1"/>
    <col min="4868" max="4868" width="7.42578125" style="132" customWidth="1"/>
    <col min="4869" max="4869" width="14.5703125" style="132" customWidth="1"/>
    <col min="4870" max="5117" width="9.140625" style="132"/>
    <col min="5118" max="5118" width="14.85546875" style="132" bestFit="1" customWidth="1"/>
    <col min="5119" max="5119" width="21" style="132" customWidth="1"/>
    <col min="5120" max="5120" width="44.28515625" style="132" bestFit="1" customWidth="1"/>
    <col min="5121" max="5121" width="55.85546875" style="132" bestFit="1" customWidth="1"/>
    <col min="5122" max="5122" width="26.140625" style="132" customWidth="1"/>
    <col min="5123" max="5123" width="0" style="132" hidden="1" customWidth="1"/>
    <col min="5124" max="5124" width="7.42578125" style="132" customWidth="1"/>
    <col min="5125" max="5125" width="14.5703125" style="132" customWidth="1"/>
    <col min="5126" max="5373" width="9.140625" style="132"/>
    <col min="5374" max="5374" width="14.85546875" style="132" bestFit="1" customWidth="1"/>
    <col min="5375" max="5375" width="21" style="132" customWidth="1"/>
    <col min="5376" max="5376" width="44.28515625" style="132" bestFit="1" customWidth="1"/>
    <col min="5377" max="5377" width="55.85546875" style="132" bestFit="1" customWidth="1"/>
    <col min="5378" max="5378" width="26.140625" style="132" customWidth="1"/>
    <col min="5379" max="5379" width="0" style="132" hidden="1" customWidth="1"/>
    <col min="5380" max="5380" width="7.42578125" style="132" customWidth="1"/>
    <col min="5381" max="5381" width="14.5703125" style="132" customWidth="1"/>
    <col min="5382" max="5629" width="9.140625" style="132"/>
    <col min="5630" max="5630" width="14.85546875" style="132" bestFit="1" customWidth="1"/>
    <col min="5631" max="5631" width="21" style="132" customWidth="1"/>
    <col min="5632" max="5632" width="44.28515625" style="132" bestFit="1" customWidth="1"/>
    <col min="5633" max="5633" width="55.85546875" style="132" bestFit="1" customWidth="1"/>
    <col min="5634" max="5634" width="26.140625" style="132" customWidth="1"/>
    <col min="5635" max="5635" width="0" style="132" hidden="1" customWidth="1"/>
    <col min="5636" max="5636" width="7.42578125" style="132" customWidth="1"/>
    <col min="5637" max="5637" width="14.5703125" style="132" customWidth="1"/>
    <col min="5638" max="5885" width="9.140625" style="132"/>
    <col min="5886" max="5886" width="14.85546875" style="132" bestFit="1" customWidth="1"/>
    <col min="5887" max="5887" width="21" style="132" customWidth="1"/>
    <col min="5888" max="5888" width="44.28515625" style="132" bestFit="1" customWidth="1"/>
    <col min="5889" max="5889" width="55.85546875" style="132" bestFit="1" customWidth="1"/>
    <col min="5890" max="5890" width="26.140625" style="132" customWidth="1"/>
    <col min="5891" max="5891" width="0" style="132" hidden="1" customWidth="1"/>
    <col min="5892" max="5892" width="7.42578125" style="132" customWidth="1"/>
    <col min="5893" max="5893" width="14.5703125" style="132" customWidth="1"/>
    <col min="5894" max="6141" width="9.140625" style="132"/>
    <col min="6142" max="6142" width="14.85546875" style="132" bestFit="1" customWidth="1"/>
    <col min="6143" max="6143" width="21" style="132" customWidth="1"/>
    <col min="6144" max="6144" width="44.28515625" style="132" bestFit="1" customWidth="1"/>
    <col min="6145" max="6145" width="55.85546875" style="132" bestFit="1" customWidth="1"/>
    <col min="6146" max="6146" width="26.140625" style="132" customWidth="1"/>
    <col min="6147" max="6147" width="0" style="132" hidden="1" customWidth="1"/>
    <col min="6148" max="6148" width="7.42578125" style="132" customWidth="1"/>
    <col min="6149" max="6149" width="14.5703125" style="132" customWidth="1"/>
    <col min="6150" max="6397" width="9.140625" style="132"/>
    <col min="6398" max="6398" width="14.85546875" style="132" bestFit="1" customWidth="1"/>
    <col min="6399" max="6399" width="21" style="132" customWidth="1"/>
    <col min="6400" max="6400" width="44.28515625" style="132" bestFit="1" customWidth="1"/>
    <col min="6401" max="6401" width="55.85546875" style="132" bestFit="1" customWidth="1"/>
    <col min="6402" max="6402" width="26.140625" style="132" customWidth="1"/>
    <col min="6403" max="6403" width="0" style="132" hidden="1" customWidth="1"/>
    <col min="6404" max="6404" width="7.42578125" style="132" customWidth="1"/>
    <col min="6405" max="6405" width="14.5703125" style="132" customWidth="1"/>
    <col min="6406" max="6653" width="9.140625" style="132"/>
    <col min="6654" max="6654" width="14.85546875" style="132" bestFit="1" customWidth="1"/>
    <col min="6655" max="6655" width="21" style="132" customWidth="1"/>
    <col min="6656" max="6656" width="44.28515625" style="132" bestFit="1" customWidth="1"/>
    <col min="6657" max="6657" width="55.85546875" style="132" bestFit="1" customWidth="1"/>
    <col min="6658" max="6658" width="26.140625" style="132" customWidth="1"/>
    <col min="6659" max="6659" width="0" style="132" hidden="1" customWidth="1"/>
    <col min="6660" max="6660" width="7.42578125" style="132" customWidth="1"/>
    <col min="6661" max="6661" width="14.5703125" style="132" customWidth="1"/>
    <col min="6662" max="6909" width="9.140625" style="132"/>
    <col min="6910" max="6910" width="14.85546875" style="132" bestFit="1" customWidth="1"/>
    <col min="6911" max="6911" width="21" style="132" customWidth="1"/>
    <col min="6912" max="6912" width="44.28515625" style="132" bestFit="1" customWidth="1"/>
    <col min="6913" max="6913" width="55.85546875" style="132" bestFit="1" customWidth="1"/>
    <col min="6914" max="6914" width="26.140625" style="132" customWidth="1"/>
    <col min="6915" max="6915" width="0" style="132" hidden="1" customWidth="1"/>
    <col min="6916" max="6916" width="7.42578125" style="132" customWidth="1"/>
    <col min="6917" max="6917" width="14.5703125" style="132" customWidth="1"/>
    <col min="6918" max="7165" width="9.140625" style="132"/>
    <col min="7166" max="7166" width="14.85546875" style="132" bestFit="1" customWidth="1"/>
    <col min="7167" max="7167" width="21" style="132" customWidth="1"/>
    <col min="7168" max="7168" width="44.28515625" style="132" bestFit="1" customWidth="1"/>
    <col min="7169" max="7169" width="55.85546875" style="132" bestFit="1" customWidth="1"/>
    <col min="7170" max="7170" width="26.140625" style="132" customWidth="1"/>
    <col min="7171" max="7171" width="0" style="132" hidden="1" customWidth="1"/>
    <col min="7172" max="7172" width="7.42578125" style="132" customWidth="1"/>
    <col min="7173" max="7173" width="14.5703125" style="132" customWidth="1"/>
    <col min="7174" max="7421" width="9.140625" style="132"/>
    <col min="7422" max="7422" width="14.85546875" style="132" bestFit="1" customWidth="1"/>
    <col min="7423" max="7423" width="21" style="132" customWidth="1"/>
    <col min="7424" max="7424" width="44.28515625" style="132" bestFit="1" customWidth="1"/>
    <col min="7425" max="7425" width="55.85546875" style="132" bestFit="1" customWidth="1"/>
    <col min="7426" max="7426" width="26.140625" style="132" customWidth="1"/>
    <col min="7427" max="7427" width="0" style="132" hidden="1" customWidth="1"/>
    <col min="7428" max="7428" width="7.42578125" style="132" customWidth="1"/>
    <col min="7429" max="7429" width="14.5703125" style="132" customWidth="1"/>
    <col min="7430" max="7677" width="9.140625" style="132"/>
    <col min="7678" max="7678" width="14.85546875" style="132" bestFit="1" customWidth="1"/>
    <col min="7679" max="7679" width="21" style="132" customWidth="1"/>
    <col min="7680" max="7680" width="44.28515625" style="132" bestFit="1" customWidth="1"/>
    <col min="7681" max="7681" width="55.85546875" style="132" bestFit="1" customWidth="1"/>
    <col min="7682" max="7682" width="26.140625" style="132" customWidth="1"/>
    <col min="7683" max="7683" width="0" style="132" hidden="1" customWidth="1"/>
    <col min="7684" max="7684" width="7.42578125" style="132" customWidth="1"/>
    <col min="7685" max="7685" width="14.5703125" style="132" customWidth="1"/>
    <col min="7686" max="7933" width="9.140625" style="132"/>
    <col min="7934" max="7934" width="14.85546875" style="132" bestFit="1" customWidth="1"/>
    <col min="7935" max="7935" width="21" style="132" customWidth="1"/>
    <col min="7936" max="7936" width="44.28515625" style="132" bestFit="1" customWidth="1"/>
    <col min="7937" max="7937" width="55.85546875" style="132" bestFit="1" customWidth="1"/>
    <col min="7938" max="7938" width="26.140625" style="132" customWidth="1"/>
    <col min="7939" max="7939" width="0" style="132" hidden="1" customWidth="1"/>
    <col min="7940" max="7940" width="7.42578125" style="132" customWidth="1"/>
    <col min="7941" max="7941" width="14.5703125" style="132" customWidth="1"/>
    <col min="7942" max="8189" width="9.140625" style="132"/>
    <col min="8190" max="8190" width="14.85546875" style="132" bestFit="1" customWidth="1"/>
    <col min="8191" max="8191" width="21" style="132" customWidth="1"/>
    <col min="8192" max="8192" width="44.28515625" style="132" bestFit="1" customWidth="1"/>
    <col min="8193" max="8193" width="55.85546875" style="132" bestFit="1" customWidth="1"/>
    <col min="8194" max="8194" width="26.140625" style="132" customWidth="1"/>
    <col min="8195" max="8195" width="0" style="132" hidden="1" customWidth="1"/>
    <col min="8196" max="8196" width="7.42578125" style="132" customWidth="1"/>
    <col min="8197" max="8197" width="14.5703125" style="132" customWidth="1"/>
    <col min="8198" max="8445" width="9.140625" style="132"/>
    <col min="8446" max="8446" width="14.85546875" style="132" bestFit="1" customWidth="1"/>
    <col min="8447" max="8447" width="21" style="132" customWidth="1"/>
    <col min="8448" max="8448" width="44.28515625" style="132" bestFit="1" customWidth="1"/>
    <col min="8449" max="8449" width="55.85546875" style="132" bestFit="1" customWidth="1"/>
    <col min="8450" max="8450" width="26.140625" style="132" customWidth="1"/>
    <col min="8451" max="8451" width="0" style="132" hidden="1" customWidth="1"/>
    <col min="8452" max="8452" width="7.42578125" style="132" customWidth="1"/>
    <col min="8453" max="8453" width="14.5703125" style="132" customWidth="1"/>
    <col min="8454" max="8701" width="9.140625" style="132"/>
    <col min="8702" max="8702" width="14.85546875" style="132" bestFit="1" customWidth="1"/>
    <col min="8703" max="8703" width="21" style="132" customWidth="1"/>
    <col min="8704" max="8704" width="44.28515625" style="132" bestFit="1" customWidth="1"/>
    <col min="8705" max="8705" width="55.85546875" style="132" bestFit="1" customWidth="1"/>
    <col min="8706" max="8706" width="26.140625" style="132" customWidth="1"/>
    <col min="8707" max="8707" width="0" style="132" hidden="1" customWidth="1"/>
    <col min="8708" max="8708" width="7.42578125" style="132" customWidth="1"/>
    <col min="8709" max="8709" width="14.5703125" style="132" customWidth="1"/>
    <col min="8710" max="8957" width="9.140625" style="132"/>
    <col min="8958" max="8958" width="14.85546875" style="132" bestFit="1" customWidth="1"/>
    <col min="8959" max="8959" width="21" style="132" customWidth="1"/>
    <col min="8960" max="8960" width="44.28515625" style="132" bestFit="1" customWidth="1"/>
    <col min="8961" max="8961" width="55.85546875" style="132" bestFit="1" customWidth="1"/>
    <col min="8962" max="8962" width="26.140625" style="132" customWidth="1"/>
    <col min="8963" max="8963" width="0" style="132" hidden="1" customWidth="1"/>
    <col min="8964" max="8964" width="7.42578125" style="132" customWidth="1"/>
    <col min="8965" max="8965" width="14.5703125" style="132" customWidth="1"/>
    <col min="8966" max="9213" width="9.140625" style="132"/>
    <col min="9214" max="9214" width="14.85546875" style="132" bestFit="1" customWidth="1"/>
    <col min="9215" max="9215" width="21" style="132" customWidth="1"/>
    <col min="9216" max="9216" width="44.28515625" style="132" bestFit="1" customWidth="1"/>
    <col min="9217" max="9217" width="55.85546875" style="132" bestFit="1" customWidth="1"/>
    <col min="9218" max="9218" width="26.140625" style="132" customWidth="1"/>
    <col min="9219" max="9219" width="0" style="132" hidden="1" customWidth="1"/>
    <col min="9220" max="9220" width="7.42578125" style="132" customWidth="1"/>
    <col min="9221" max="9221" width="14.5703125" style="132" customWidth="1"/>
    <col min="9222" max="9469" width="9.140625" style="132"/>
    <col min="9470" max="9470" width="14.85546875" style="132" bestFit="1" customWidth="1"/>
    <col min="9471" max="9471" width="21" style="132" customWidth="1"/>
    <col min="9472" max="9472" width="44.28515625" style="132" bestFit="1" customWidth="1"/>
    <col min="9473" max="9473" width="55.85546875" style="132" bestFit="1" customWidth="1"/>
    <col min="9474" max="9474" width="26.140625" style="132" customWidth="1"/>
    <col min="9475" max="9475" width="0" style="132" hidden="1" customWidth="1"/>
    <col min="9476" max="9476" width="7.42578125" style="132" customWidth="1"/>
    <col min="9477" max="9477" width="14.5703125" style="132" customWidth="1"/>
    <col min="9478" max="9725" width="9.140625" style="132"/>
    <col min="9726" max="9726" width="14.85546875" style="132" bestFit="1" customWidth="1"/>
    <col min="9727" max="9727" width="21" style="132" customWidth="1"/>
    <col min="9728" max="9728" width="44.28515625" style="132" bestFit="1" customWidth="1"/>
    <col min="9729" max="9729" width="55.85546875" style="132" bestFit="1" customWidth="1"/>
    <col min="9730" max="9730" width="26.140625" style="132" customWidth="1"/>
    <col min="9731" max="9731" width="0" style="132" hidden="1" customWidth="1"/>
    <col min="9732" max="9732" width="7.42578125" style="132" customWidth="1"/>
    <col min="9733" max="9733" width="14.5703125" style="132" customWidth="1"/>
    <col min="9734" max="9981" width="9.140625" style="132"/>
    <col min="9982" max="9982" width="14.85546875" style="132" bestFit="1" customWidth="1"/>
    <col min="9983" max="9983" width="21" style="132" customWidth="1"/>
    <col min="9984" max="9984" width="44.28515625" style="132" bestFit="1" customWidth="1"/>
    <col min="9985" max="9985" width="55.85546875" style="132" bestFit="1" customWidth="1"/>
    <col min="9986" max="9986" width="26.140625" style="132" customWidth="1"/>
    <col min="9987" max="9987" width="0" style="132" hidden="1" customWidth="1"/>
    <col min="9988" max="9988" width="7.42578125" style="132" customWidth="1"/>
    <col min="9989" max="9989" width="14.5703125" style="132" customWidth="1"/>
    <col min="9990" max="10237" width="9.140625" style="132"/>
    <col min="10238" max="10238" width="14.85546875" style="132" bestFit="1" customWidth="1"/>
    <col min="10239" max="10239" width="21" style="132" customWidth="1"/>
    <col min="10240" max="10240" width="44.28515625" style="132" bestFit="1" customWidth="1"/>
    <col min="10241" max="10241" width="55.85546875" style="132" bestFit="1" customWidth="1"/>
    <col min="10242" max="10242" width="26.140625" style="132" customWidth="1"/>
    <col min="10243" max="10243" width="0" style="132" hidden="1" customWidth="1"/>
    <col min="10244" max="10244" width="7.42578125" style="132" customWidth="1"/>
    <col min="10245" max="10245" width="14.5703125" style="132" customWidth="1"/>
    <col min="10246" max="10493" width="9.140625" style="132"/>
    <col min="10494" max="10494" width="14.85546875" style="132" bestFit="1" customWidth="1"/>
    <col min="10495" max="10495" width="21" style="132" customWidth="1"/>
    <col min="10496" max="10496" width="44.28515625" style="132" bestFit="1" customWidth="1"/>
    <col min="10497" max="10497" width="55.85546875" style="132" bestFit="1" customWidth="1"/>
    <col min="10498" max="10498" width="26.140625" style="132" customWidth="1"/>
    <col min="10499" max="10499" width="0" style="132" hidden="1" customWidth="1"/>
    <col min="10500" max="10500" width="7.42578125" style="132" customWidth="1"/>
    <col min="10501" max="10501" width="14.5703125" style="132" customWidth="1"/>
    <col min="10502" max="10749" width="9.140625" style="132"/>
    <col min="10750" max="10750" width="14.85546875" style="132" bestFit="1" customWidth="1"/>
    <col min="10751" max="10751" width="21" style="132" customWidth="1"/>
    <col min="10752" max="10752" width="44.28515625" style="132" bestFit="1" customWidth="1"/>
    <col min="10753" max="10753" width="55.85546875" style="132" bestFit="1" customWidth="1"/>
    <col min="10754" max="10754" width="26.140625" style="132" customWidth="1"/>
    <col min="10755" max="10755" width="0" style="132" hidden="1" customWidth="1"/>
    <col min="10756" max="10756" width="7.42578125" style="132" customWidth="1"/>
    <col min="10757" max="10757" width="14.5703125" style="132" customWidth="1"/>
    <col min="10758" max="11005" width="9.140625" style="132"/>
    <col min="11006" max="11006" width="14.85546875" style="132" bestFit="1" customWidth="1"/>
    <col min="11007" max="11007" width="21" style="132" customWidth="1"/>
    <col min="11008" max="11008" width="44.28515625" style="132" bestFit="1" customWidth="1"/>
    <col min="11009" max="11009" width="55.85546875" style="132" bestFit="1" customWidth="1"/>
    <col min="11010" max="11010" width="26.140625" style="132" customWidth="1"/>
    <col min="11011" max="11011" width="0" style="132" hidden="1" customWidth="1"/>
    <col min="11012" max="11012" width="7.42578125" style="132" customWidth="1"/>
    <col min="11013" max="11013" width="14.5703125" style="132" customWidth="1"/>
    <col min="11014" max="11261" width="9.140625" style="132"/>
    <col min="11262" max="11262" width="14.85546875" style="132" bestFit="1" customWidth="1"/>
    <col min="11263" max="11263" width="21" style="132" customWidth="1"/>
    <col min="11264" max="11264" width="44.28515625" style="132" bestFit="1" customWidth="1"/>
    <col min="11265" max="11265" width="55.85546875" style="132" bestFit="1" customWidth="1"/>
    <col min="11266" max="11266" width="26.140625" style="132" customWidth="1"/>
    <col min="11267" max="11267" width="0" style="132" hidden="1" customWidth="1"/>
    <col min="11268" max="11268" width="7.42578125" style="132" customWidth="1"/>
    <col min="11269" max="11269" width="14.5703125" style="132" customWidth="1"/>
    <col min="11270" max="11517" width="9.140625" style="132"/>
    <col min="11518" max="11518" width="14.85546875" style="132" bestFit="1" customWidth="1"/>
    <col min="11519" max="11519" width="21" style="132" customWidth="1"/>
    <col min="11520" max="11520" width="44.28515625" style="132" bestFit="1" customWidth="1"/>
    <col min="11521" max="11521" width="55.85546875" style="132" bestFit="1" customWidth="1"/>
    <col min="11522" max="11522" width="26.140625" style="132" customWidth="1"/>
    <col min="11523" max="11523" width="0" style="132" hidden="1" customWidth="1"/>
    <col min="11524" max="11524" width="7.42578125" style="132" customWidth="1"/>
    <col min="11525" max="11525" width="14.5703125" style="132" customWidth="1"/>
    <col min="11526" max="11773" width="9.140625" style="132"/>
    <col min="11774" max="11774" width="14.85546875" style="132" bestFit="1" customWidth="1"/>
    <col min="11775" max="11775" width="21" style="132" customWidth="1"/>
    <col min="11776" max="11776" width="44.28515625" style="132" bestFit="1" customWidth="1"/>
    <col min="11777" max="11777" width="55.85546875" style="132" bestFit="1" customWidth="1"/>
    <col min="11778" max="11778" width="26.140625" style="132" customWidth="1"/>
    <col min="11779" max="11779" width="0" style="132" hidden="1" customWidth="1"/>
    <col min="11780" max="11780" width="7.42578125" style="132" customWidth="1"/>
    <col min="11781" max="11781" width="14.5703125" style="132" customWidth="1"/>
    <col min="11782" max="12029" width="9.140625" style="132"/>
    <col min="12030" max="12030" width="14.85546875" style="132" bestFit="1" customWidth="1"/>
    <col min="12031" max="12031" width="21" style="132" customWidth="1"/>
    <col min="12032" max="12032" width="44.28515625" style="132" bestFit="1" customWidth="1"/>
    <col min="12033" max="12033" width="55.85546875" style="132" bestFit="1" customWidth="1"/>
    <col min="12034" max="12034" width="26.140625" style="132" customWidth="1"/>
    <col min="12035" max="12035" width="0" style="132" hidden="1" customWidth="1"/>
    <col min="12036" max="12036" width="7.42578125" style="132" customWidth="1"/>
    <col min="12037" max="12037" width="14.5703125" style="132" customWidth="1"/>
    <col min="12038" max="12285" width="9.140625" style="132"/>
    <col min="12286" max="12286" width="14.85546875" style="132" bestFit="1" customWidth="1"/>
    <col min="12287" max="12287" width="21" style="132" customWidth="1"/>
    <col min="12288" max="12288" width="44.28515625" style="132" bestFit="1" customWidth="1"/>
    <col min="12289" max="12289" width="55.85546875" style="132" bestFit="1" customWidth="1"/>
    <col min="12290" max="12290" width="26.140625" style="132" customWidth="1"/>
    <col min="12291" max="12291" width="0" style="132" hidden="1" customWidth="1"/>
    <col min="12292" max="12292" width="7.42578125" style="132" customWidth="1"/>
    <col min="12293" max="12293" width="14.5703125" style="132" customWidth="1"/>
    <col min="12294" max="12541" width="9.140625" style="132"/>
    <col min="12542" max="12542" width="14.85546875" style="132" bestFit="1" customWidth="1"/>
    <col min="12543" max="12543" width="21" style="132" customWidth="1"/>
    <col min="12544" max="12544" width="44.28515625" style="132" bestFit="1" customWidth="1"/>
    <col min="12545" max="12545" width="55.85546875" style="132" bestFit="1" customWidth="1"/>
    <col min="12546" max="12546" width="26.140625" style="132" customWidth="1"/>
    <col min="12547" max="12547" width="0" style="132" hidden="1" customWidth="1"/>
    <col min="12548" max="12548" width="7.42578125" style="132" customWidth="1"/>
    <col min="12549" max="12549" width="14.5703125" style="132" customWidth="1"/>
    <col min="12550" max="12797" width="9.140625" style="132"/>
    <col min="12798" max="12798" width="14.85546875" style="132" bestFit="1" customWidth="1"/>
    <col min="12799" max="12799" width="21" style="132" customWidth="1"/>
    <col min="12800" max="12800" width="44.28515625" style="132" bestFit="1" customWidth="1"/>
    <col min="12801" max="12801" width="55.85546875" style="132" bestFit="1" customWidth="1"/>
    <col min="12802" max="12802" width="26.140625" style="132" customWidth="1"/>
    <col min="12803" max="12803" width="0" style="132" hidden="1" customWidth="1"/>
    <col min="12804" max="12804" width="7.42578125" style="132" customWidth="1"/>
    <col min="12805" max="12805" width="14.5703125" style="132" customWidth="1"/>
    <col min="12806" max="13053" width="9.140625" style="132"/>
    <col min="13054" max="13054" width="14.85546875" style="132" bestFit="1" customWidth="1"/>
    <col min="13055" max="13055" width="21" style="132" customWidth="1"/>
    <col min="13056" max="13056" width="44.28515625" style="132" bestFit="1" customWidth="1"/>
    <col min="13057" max="13057" width="55.85546875" style="132" bestFit="1" customWidth="1"/>
    <col min="13058" max="13058" width="26.140625" style="132" customWidth="1"/>
    <col min="13059" max="13059" width="0" style="132" hidden="1" customWidth="1"/>
    <col min="13060" max="13060" width="7.42578125" style="132" customWidth="1"/>
    <col min="13061" max="13061" width="14.5703125" style="132" customWidth="1"/>
    <col min="13062" max="13309" width="9.140625" style="132"/>
    <col min="13310" max="13310" width="14.85546875" style="132" bestFit="1" customWidth="1"/>
    <col min="13311" max="13311" width="21" style="132" customWidth="1"/>
    <col min="13312" max="13312" width="44.28515625" style="132" bestFit="1" customWidth="1"/>
    <col min="13313" max="13313" width="55.85546875" style="132" bestFit="1" customWidth="1"/>
    <col min="13314" max="13314" width="26.140625" style="132" customWidth="1"/>
    <col min="13315" max="13315" width="0" style="132" hidden="1" customWidth="1"/>
    <col min="13316" max="13316" width="7.42578125" style="132" customWidth="1"/>
    <col min="13317" max="13317" width="14.5703125" style="132" customWidth="1"/>
    <col min="13318" max="13565" width="9.140625" style="132"/>
    <col min="13566" max="13566" width="14.85546875" style="132" bestFit="1" customWidth="1"/>
    <col min="13567" max="13567" width="21" style="132" customWidth="1"/>
    <col min="13568" max="13568" width="44.28515625" style="132" bestFit="1" customWidth="1"/>
    <col min="13569" max="13569" width="55.85546875" style="132" bestFit="1" customWidth="1"/>
    <col min="13570" max="13570" width="26.140625" style="132" customWidth="1"/>
    <col min="13571" max="13571" width="0" style="132" hidden="1" customWidth="1"/>
    <col min="13572" max="13572" width="7.42578125" style="132" customWidth="1"/>
    <col min="13573" max="13573" width="14.5703125" style="132" customWidth="1"/>
    <col min="13574" max="13821" width="9.140625" style="132"/>
    <col min="13822" max="13822" width="14.85546875" style="132" bestFit="1" customWidth="1"/>
    <col min="13823" max="13823" width="21" style="132" customWidth="1"/>
    <col min="13824" max="13824" width="44.28515625" style="132" bestFit="1" customWidth="1"/>
    <col min="13825" max="13825" width="55.85546875" style="132" bestFit="1" customWidth="1"/>
    <col min="13826" max="13826" width="26.140625" style="132" customWidth="1"/>
    <col min="13827" max="13827" width="0" style="132" hidden="1" customWidth="1"/>
    <col min="13828" max="13828" width="7.42578125" style="132" customWidth="1"/>
    <col min="13829" max="13829" width="14.5703125" style="132" customWidth="1"/>
    <col min="13830" max="14077" width="9.140625" style="132"/>
    <col min="14078" max="14078" width="14.85546875" style="132" bestFit="1" customWidth="1"/>
    <col min="14079" max="14079" width="21" style="132" customWidth="1"/>
    <col min="14080" max="14080" width="44.28515625" style="132" bestFit="1" customWidth="1"/>
    <col min="14081" max="14081" width="55.85546875" style="132" bestFit="1" customWidth="1"/>
    <col min="14082" max="14082" width="26.140625" style="132" customWidth="1"/>
    <col min="14083" max="14083" width="0" style="132" hidden="1" customWidth="1"/>
    <col min="14084" max="14084" width="7.42578125" style="132" customWidth="1"/>
    <col min="14085" max="14085" width="14.5703125" style="132" customWidth="1"/>
    <col min="14086" max="14333" width="9.140625" style="132"/>
    <col min="14334" max="14334" width="14.85546875" style="132" bestFit="1" customWidth="1"/>
    <col min="14335" max="14335" width="21" style="132" customWidth="1"/>
    <col min="14336" max="14336" width="44.28515625" style="132" bestFit="1" customWidth="1"/>
    <col min="14337" max="14337" width="55.85546875" style="132" bestFit="1" customWidth="1"/>
    <col min="14338" max="14338" width="26.140625" style="132" customWidth="1"/>
    <col min="14339" max="14339" width="0" style="132" hidden="1" customWidth="1"/>
    <col min="14340" max="14340" width="7.42578125" style="132" customWidth="1"/>
    <col min="14341" max="14341" width="14.5703125" style="132" customWidth="1"/>
    <col min="14342" max="14589" width="9.140625" style="132"/>
    <col min="14590" max="14590" width="14.85546875" style="132" bestFit="1" customWidth="1"/>
    <col min="14591" max="14591" width="21" style="132" customWidth="1"/>
    <col min="14592" max="14592" width="44.28515625" style="132" bestFit="1" customWidth="1"/>
    <col min="14593" max="14593" width="55.85546875" style="132" bestFit="1" customWidth="1"/>
    <col min="14594" max="14594" width="26.140625" style="132" customWidth="1"/>
    <col min="14595" max="14595" width="0" style="132" hidden="1" customWidth="1"/>
    <col min="14596" max="14596" width="7.42578125" style="132" customWidth="1"/>
    <col min="14597" max="14597" width="14.5703125" style="132" customWidth="1"/>
    <col min="14598" max="14845" width="9.140625" style="132"/>
    <col min="14846" max="14846" width="14.85546875" style="132" bestFit="1" customWidth="1"/>
    <col min="14847" max="14847" width="21" style="132" customWidth="1"/>
    <col min="14848" max="14848" width="44.28515625" style="132" bestFit="1" customWidth="1"/>
    <col min="14849" max="14849" width="55.85546875" style="132" bestFit="1" customWidth="1"/>
    <col min="14850" max="14850" width="26.140625" style="132" customWidth="1"/>
    <col min="14851" max="14851" width="0" style="132" hidden="1" customWidth="1"/>
    <col min="14852" max="14852" width="7.42578125" style="132" customWidth="1"/>
    <col min="14853" max="14853" width="14.5703125" style="132" customWidth="1"/>
    <col min="14854" max="15101" width="9.140625" style="132"/>
    <col min="15102" max="15102" width="14.85546875" style="132" bestFit="1" customWidth="1"/>
    <col min="15103" max="15103" width="21" style="132" customWidth="1"/>
    <col min="15104" max="15104" width="44.28515625" style="132" bestFit="1" customWidth="1"/>
    <col min="15105" max="15105" width="55.85546875" style="132" bestFit="1" customWidth="1"/>
    <col min="15106" max="15106" width="26.140625" style="132" customWidth="1"/>
    <col min="15107" max="15107" width="0" style="132" hidden="1" customWidth="1"/>
    <col min="15108" max="15108" width="7.42578125" style="132" customWidth="1"/>
    <col min="15109" max="15109" width="14.5703125" style="132" customWidth="1"/>
    <col min="15110" max="15357" width="9.140625" style="132"/>
    <col min="15358" max="15358" width="14.85546875" style="132" bestFit="1" customWidth="1"/>
    <col min="15359" max="15359" width="21" style="132" customWidth="1"/>
    <col min="15360" max="15360" width="44.28515625" style="132" bestFit="1" customWidth="1"/>
    <col min="15361" max="15361" width="55.85546875" style="132" bestFit="1" customWidth="1"/>
    <col min="15362" max="15362" width="26.140625" style="132" customWidth="1"/>
    <col min="15363" max="15363" width="0" style="132" hidden="1" customWidth="1"/>
    <col min="15364" max="15364" width="7.42578125" style="132" customWidth="1"/>
    <col min="15365" max="15365" width="14.5703125" style="132" customWidth="1"/>
    <col min="15366" max="15613" width="9.140625" style="132"/>
    <col min="15614" max="15614" width="14.85546875" style="132" bestFit="1" customWidth="1"/>
    <col min="15615" max="15615" width="21" style="132" customWidth="1"/>
    <col min="15616" max="15616" width="44.28515625" style="132" bestFit="1" customWidth="1"/>
    <col min="15617" max="15617" width="55.85546875" style="132" bestFit="1" customWidth="1"/>
    <col min="15618" max="15618" width="26.140625" style="132" customWidth="1"/>
    <col min="15619" max="15619" width="0" style="132" hidden="1" customWidth="1"/>
    <col min="15620" max="15620" width="7.42578125" style="132" customWidth="1"/>
    <col min="15621" max="15621" width="14.5703125" style="132" customWidth="1"/>
    <col min="15622" max="15869" width="9.140625" style="132"/>
    <col min="15870" max="15870" width="14.85546875" style="132" bestFit="1" customWidth="1"/>
    <col min="15871" max="15871" width="21" style="132" customWidth="1"/>
    <col min="15872" max="15872" width="44.28515625" style="132" bestFit="1" customWidth="1"/>
    <col min="15873" max="15873" width="55.85546875" style="132" bestFit="1" customWidth="1"/>
    <col min="15874" max="15874" width="26.140625" style="132" customWidth="1"/>
    <col min="15875" max="15875" width="0" style="132" hidden="1" customWidth="1"/>
    <col min="15876" max="15876" width="7.42578125" style="132" customWidth="1"/>
    <col min="15877" max="15877" width="14.5703125" style="132" customWidth="1"/>
    <col min="15878" max="16125" width="9.140625" style="132"/>
    <col min="16126" max="16126" width="14.85546875" style="132" bestFit="1" customWidth="1"/>
    <col min="16127" max="16127" width="21" style="132" customWidth="1"/>
    <col min="16128" max="16128" width="44.28515625" style="132" bestFit="1" customWidth="1"/>
    <col min="16129" max="16129" width="55.85546875" style="132" bestFit="1" customWidth="1"/>
    <col min="16130" max="16130" width="26.140625" style="132" customWidth="1"/>
    <col min="16131" max="16131" width="0" style="132" hidden="1" customWidth="1"/>
    <col min="16132" max="16132" width="7.42578125" style="132" customWidth="1"/>
    <col min="16133" max="16133" width="14.5703125" style="132" customWidth="1"/>
    <col min="16134" max="16384" width="9.140625" style="132"/>
  </cols>
  <sheetData>
    <row r="1" spans="1:8" s="120" customFormat="1" ht="18.75" x14ac:dyDescent="0.3">
      <c r="A1" s="119" t="s">
        <v>135</v>
      </c>
      <c r="C1" s="121"/>
      <c r="D1" s="122" t="s">
        <v>136</v>
      </c>
      <c r="E1" s="123">
        <v>43109</v>
      </c>
      <c r="F1" s="124"/>
      <c r="G1" s="124"/>
      <c r="H1" s="125"/>
    </row>
    <row r="2" spans="1:8" s="127" customFormat="1" ht="15" x14ac:dyDescent="0.25">
      <c r="A2" s="126" t="s">
        <v>19</v>
      </c>
      <c r="D2" s="128"/>
      <c r="E2" s="128"/>
      <c r="F2" s="128"/>
      <c r="G2" s="128"/>
      <c r="H2" s="128"/>
    </row>
    <row r="3" spans="1:8" s="127" customFormat="1" x14ac:dyDescent="0.2">
      <c r="A3" s="129"/>
      <c r="B3" s="129"/>
      <c r="C3" s="128"/>
      <c r="D3" s="128"/>
      <c r="E3" s="128"/>
      <c r="F3" s="128"/>
      <c r="G3" s="128"/>
      <c r="H3" s="128"/>
    </row>
    <row r="4" spans="1:8" s="127" customFormat="1" ht="13.5" thickBot="1" x14ac:dyDescent="0.25">
      <c r="A4" s="129"/>
      <c r="B4" s="129"/>
      <c r="C4" s="128"/>
      <c r="D4" s="128"/>
      <c r="E4" s="128"/>
      <c r="F4" s="128"/>
      <c r="G4" s="128"/>
      <c r="H4" s="128"/>
    </row>
    <row r="5" spans="1:8" s="127" customFormat="1" ht="21.75" thickBot="1" x14ac:dyDescent="0.25">
      <c r="A5" s="130"/>
      <c r="B5" s="130"/>
      <c r="C5" s="266" t="s">
        <v>137</v>
      </c>
      <c r="D5" s="267"/>
      <c r="E5" s="128"/>
      <c r="F5" s="128"/>
      <c r="G5" s="128"/>
      <c r="H5" s="128"/>
    </row>
    <row r="6" spans="1:8" s="131" customFormat="1" ht="21" customHeight="1" thickBot="1" x14ac:dyDescent="0.25">
      <c r="A6" s="273" t="s">
        <v>137</v>
      </c>
      <c r="B6" s="274"/>
      <c r="C6" s="274"/>
      <c r="D6" s="275"/>
      <c r="F6" s="132"/>
      <c r="G6" s="132"/>
      <c r="H6" s="132"/>
    </row>
    <row r="7" spans="1:8" s="131" customFormat="1" ht="13.5" thickBot="1" x14ac:dyDescent="0.25">
      <c r="A7" s="133" t="s">
        <v>138</v>
      </c>
      <c r="B7" s="134" t="s">
        <v>139</v>
      </c>
      <c r="C7" s="135" t="s">
        <v>140</v>
      </c>
      <c r="D7" s="136" t="s">
        <v>141</v>
      </c>
      <c r="F7" s="132"/>
      <c r="G7" s="132"/>
      <c r="H7" s="132"/>
    </row>
    <row r="8" spans="1:8" s="131" customFormat="1" ht="12.75" customHeight="1" thickBot="1" x14ac:dyDescent="0.25">
      <c r="A8" s="263" t="s">
        <v>142</v>
      </c>
      <c r="B8" s="263" t="s">
        <v>143</v>
      </c>
      <c r="C8" s="270" t="s">
        <v>144</v>
      </c>
      <c r="D8" s="133" t="s">
        <v>145</v>
      </c>
      <c r="E8" s="137"/>
      <c r="F8" s="132"/>
      <c r="G8" s="132"/>
      <c r="H8" s="132"/>
    </row>
    <row r="9" spans="1:8" s="131" customFormat="1" ht="12.75" customHeight="1" x14ac:dyDescent="0.2">
      <c r="A9" s="264"/>
      <c r="B9" s="264"/>
      <c r="C9" s="271"/>
      <c r="D9" s="138" t="s">
        <v>146</v>
      </c>
      <c r="E9" s="139"/>
      <c r="F9" s="132"/>
      <c r="G9" s="132"/>
      <c r="H9" s="132"/>
    </row>
    <row r="10" spans="1:8" s="131" customFormat="1" ht="12.75" customHeight="1" x14ac:dyDescent="0.2">
      <c r="A10" s="264"/>
      <c r="B10" s="264"/>
      <c r="C10" s="271"/>
      <c r="D10" s="140" t="s">
        <v>147</v>
      </c>
      <c r="E10" s="139"/>
      <c r="F10" s="132"/>
      <c r="G10" s="132"/>
      <c r="H10" s="132"/>
    </row>
    <row r="11" spans="1:8" s="131" customFormat="1" ht="12.75" customHeight="1" x14ac:dyDescent="0.2">
      <c r="A11" s="264"/>
      <c r="B11" s="264"/>
      <c r="C11" s="271"/>
      <c r="D11" s="140" t="s">
        <v>148</v>
      </c>
      <c r="E11" s="141"/>
      <c r="F11" s="132"/>
      <c r="G11" s="132"/>
      <c r="H11" s="132"/>
    </row>
    <row r="12" spans="1:8" s="131" customFormat="1" ht="12.75" customHeight="1" x14ac:dyDescent="0.2">
      <c r="A12" s="264"/>
      <c r="B12" s="264"/>
      <c r="C12" s="271"/>
      <c r="D12" s="140" t="s">
        <v>149</v>
      </c>
      <c r="E12" s="141"/>
      <c r="F12" s="132"/>
      <c r="G12" s="132"/>
      <c r="H12" s="132"/>
    </row>
    <row r="13" spans="1:8" s="131" customFormat="1" ht="12.75" customHeight="1" x14ac:dyDescent="0.2">
      <c r="A13" s="264"/>
      <c r="B13" s="264"/>
      <c r="C13" s="271"/>
      <c r="D13" s="140" t="s">
        <v>150</v>
      </c>
      <c r="E13" s="141"/>
      <c r="F13" s="132"/>
      <c r="G13" s="132"/>
      <c r="H13" s="132"/>
    </row>
    <row r="14" spans="1:8" s="131" customFormat="1" ht="12.75" customHeight="1" x14ac:dyDescent="0.2">
      <c r="A14" s="264"/>
      <c r="B14" s="264"/>
      <c r="C14" s="271"/>
      <c r="D14" s="140" t="s">
        <v>151</v>
      </c>
      <c r="E14" s="141"/>
      <c r="F14" s="132"/>
      <c r="G14" s="132"/>
      <c r="H14" s="132"/>
    </row>
    <row r="15" spans="1:8" s="131" customFormat="1" ht="12.75" customHeight="1" x14ac:dyDescent="0.2">
      <c r="A15" s="264"/>
      <c r="B15" s="264"/>
      <c r="C15" s="271"/>
      <c r="D15" s="140" t="s">
        <v>152</v>
      </c>
      <c r="E15" s="141"/>
      <c r="F15" s="132"/>
      <c r="G15" s="132"/>
      <c r="H15" s="132"/>
    </row>
    <row r="16" spans="1:8" s="131" customFormat="1" ht="12.75" customHeight="1" x14ac:dyDescent="0.2">
      <c r="A16" s="264"/>
      <c r="B16" s="264"/>
      <c r="C16" s="271"/>
      <c r="D16" s="140" t="s">
        <v>153</v>
      </c>
      <c r="E16" s="142"/>
      <c r="F16" s="132"/>
      <c r="G16" s="132"/>
      <c r="H16" s="132"/>
    </row>
    <row r="17" spans="1:8" s="131" customFormat="1" ht="12.75" customHeight="1" x14ac:dyDescent="0.2">
      <c r="A17" s="264"/>
      <c r="B17" s="264"/>
      <c r="C17" s="271"/>
      <c r="D17" s="140" t="s">
        <v>154</v>
      </c>
      <c r="E17" s="142"/>
      <c r="F17" s="132"/>
      <c r="G17" s="132"/>
      <c r="H17" s="132"/>
    </row>
    <row r="18" spans="1:8" s="131" customFormat="1" ht="12.75" customHeight="1" x14ac:dyDescent="0.2">
      <c r="A18" s="264"/>
      <c r="B18" s="264"/>
      <c r="C18" s="271"/>
      <c r="D18" s="140" t="s">
        <v>155</v>
      </c>
      <c r="E18" s="142"/>
      <c r="F18" s="132"/>
      <c r="G18" s="132"/>
      <c r="H18" s="132"/>
    </row>
    <row r="19" spans="1:8" s="131" customFormat="1" ht="12.75" customHeight="1" x14ac:dyDescent="0.2">
      <c r="A19" s="264"/>
      <c r="B19" s="264"/>
      <c r="C19" s="271"/>
      <c r="D19" s="140" t="s">
        <v>156</v>
      </c>
      <c r="E19" s="142"/>
      <c r="F19" s="132"/>
      <c r="G19" s="132"/>
      <c r="H19" s="132"/>
    </row>
    <row r="20" spans="1:8" ht="12.75" customHeight="1" x14ac:dyDescent="0.2">
      <c r="A20" s="264"/>
      <c r="B20" s="264"/>
      <c r="C20" s="271"/>
      <c r="D20" s="140" t="s">
        <v>157</v>
      </c>
    </row>
    <row r="21" spans="1:8" ht="12.75" customHeight="1" x14ac:dyDescent="0.2">
      <c r="A21" s="264"/>
      <c r="B21" s="264"/>
      <c r="C21" s="271"/>
      <c r="D21" s="140" t="s">
        <v>158</v>
      </c>
    </row>
    <row r="22" spans="1:8" ht="12.75" customHeight="1" x14ac:dyDescent="0.2">
      <c r="A22" s="264"/>
      <c r="B22" s="264"/>
      <c r="C22" s="271"/>
      <c r="D22" s="140" t="s">
        <v>159</v>
      </c>
    </row>
    <row r="23" spans="1:8" ht="12.75" customHeight="1" x14ac:dyDescent="0.2">
      <c r="A23" s="264"/>
      <c r="B23" s="264"/>
      <c r="C23" s="271"/>
      <c r="D23" s="140" t="s">
        <v>160</v>
      </c>
    </row>
    <row r="24" spans="1:8" ht="12.75" customHeight="1" x14ac:dyDescent="0.2">
      <c r="A24" s="264"/>
      <c r="B24" s="264"/>
      <c r="C24" s="271"/>
      <c r="D24" s="140" t="s">
        <v>161</v>
      </c>
    </row>
    <row r="25" spans="1:8" ht="12.75" customHeight="1" x14ac:dyDescent="0.2">
      <c r="A25" s="264"/>
      <c r="B25" s="264"/>
      <c r="C25" s="271"/>
      <c r="D25" s="140" t="s">
        <v>162</v>
      </c>
    </row>
    <row r="26" spans="1:8" ht="12.75" customHeight="1" x14ac:dyDescent="0.2">
      <c r="A26" s="264"/>
      <c r="B26" s="264"/>
      <c r="C26" s="271"/>
      <c r="D26" s="140" t="s">
        <v>163</v>
      </c>
    </row>
    <row r="27" spans="1:8" ht="12.75" customHeight="1" x14ac:dyDescent="0.2">
      <c r="A27" s="264"/>
      <c r="B27" s="264"/>
      <c r="C27" s="271"/>
      <c r="D27" s="140" t="s">
        <v>164</v>
      </c>
    </row>
    <row r="28" spans="1:8" ht="12.75" customHeight="1" x14ac:dyDescent="0.2">
      <c r="A28" s="264"/>
      <c r="B28" s="264"/>
      <c r="C28" s="271"/>
      <c r="D28" s="140" t="s">
        <v>165</v>
      </c>
    </row>
    <row r="29" spans="1:8" ht="13.5" customHeight="1" x14ac:dyDescent="0.2">
      <c r="A29" s="264"/>
      <c r="B29" s="264"/>
      <c r="C29" s="271"/>
      <c r="D29" s="140" t="s">
        <v>166</v>
      </c>
    </row>
    <row r="30" spans="1:8" ht="13.5" customHeight="1" x14ac:dyDescent="0.2">
      <c r="A30" s="264"/>
      <c r="B30" s="264"/>
      <c r="C30" s="271"/>
      <c r="D30" s="140" t="s">
        <v>167</v>
      </c>
    </row>
    <row r="31" spans="1:8" ht="12.75" customHeight="1" x14ac:dyDescent="0.2">
      <c r="A31" s="264"/>
      <c r="B31" s="264"/>
      <c r="C31" s="271"/>
      <c r="D31" s="140" t="s">
        <v>168</v>
      </c>
    </row>
    <row r="32" spans="1:8" ht="13.5" customHeight="1" x14ac:dyDescent="0.2">
      <c r="A32" s="264"/>
      <c r="B32" s="264"/>
      <c r="C32" s="271"/>
      <c r="D32" s="140" t="s">
        <v>169</v>
      </c>
    </row>
    <row r="33" spans="1:5" ht="13.5" customHeight="1" x14ac:dyDescent="0.2">
      <c r="A33" s="264"/>
      <c r="B33" s="264"/>
      <c r="C33" s="271"/>
      <c r="D33" s="140" t="s">
        <v>170</v>
      </c>
    </row>
    <row r="34" spans="1:5" ht="13.5" customHeight="1" x14ac:dyDescent="0.2">
      <c r="A34" s="264"/>
      <c r="B34" s="264"/>
      <c r="C34" s="271"/>
      <c r="D34" s="140" t="s">
        <v>171</v>
      </c>
    </row>
    <row r="35" spans="1:5" ht="13.5" customHeight="1" x14ac:dyDescent="0.2">
      <c r="A35" s="264"/>
      <c r="B35" s="264"/>
      <c r="C35" s="271"/>
      <c r="D35" s="140" t="s">
        <v>172</v>
      </c>
      <c r="E35" s="132"/>
    </row>
    <row r="36" spans="1:5" ht="12.75" customHeight="1" thickBot="1" x14ac:dyDescent="0.25">
      <c r="A36" s="264"/>
      <c r="B36" s="264"/>
      <c r="C36" s="272"/>
      <c r="D36" s="143" t="s">
        <v>173</v>
      </c>
      <c r="E36" s="132"/>
    </row>
    <row r="37" spans="1:5" ht="12.75" customHeight="1" thickBot="1" x14ac:dyDescent="0.25">
      <c r="A37" s="264"/>
      <c r="B37" s="264"/>
      <c r="C37" s="270" t="s">
        <v>174</v>
      </c>
      <c r="D37" s="133" t="s">
        <v>175</v>
      </c>
    </row>
    <row r="38" spans="1:5" ht="12.75" customHeight="1" x14ac:dyDescent="0.2">
      <c r="A38" s="264"/>
      <c r="B38" s="264"/>
      <c r="C38" s="271"/>
      <c r="D38" s="144" t="s">
        <v>176</v>
      </c>
    </row>
    <row r="39" spans="1:5" ht="12.75" customHeight="1" thickBot="1" x14ac:dyDescent="0.25">
      <c r="A39" s="264"/>
      <c r="B39" s="264"/>
      <c r="C39" s="272"/>
      <c r="D39" s="145" t="s">
        <v>177</v>
      </c>
    </row>
    <row r="40" spans="1:5" ht="12.75" customHeight="1" thickBot="1" x14ac:dyDescent="0.25">
      <c r="A40" s="264"/>
      <c r="B40" s="264"/>
      <c r="C40" s="263" t="s">
        <v>178</v>
      </c>
      <c r="D40" s="133" t="s">
        <v>179</v>
      </c>
    </row>
    <row r="41" spans="1:5" ht="13.5" customHeight="1" x14ac:dyDescent="0.2">
      <c r="A41" s="264"/>
      <c r="B41" s="264"/>
      <c r="C41" s="264"/>
      <c r="D41" s="146" t="s">
        <v>180</v>
      </c>
    </row>
    <row r="42" spans="1:5" ht="13.5" customHeight="1" x14ac:dyDescent="0.2">
      <c r="A42" s="264"/>
      <c r="B42" s="264"/>
      <c r="C42" s="264"/>
      <c r="D42" s="140" t="s">
        <v>149</v>
      </c>
    </row>
    <row r="43" spans="1:5" ht="13.5" customHeight="1" x14ac:dyDescent="0.2">
      <c r="A43" s="264"/>
      <c r="B43" s="264"/>
      <c r="C43" s="264"/>
      <c r="D43" s="147" t="s">
        <v>150</v>
      </c>
    </row>
    <row r="44" spans="1:5" ht="13.5" customHeight="1" x14ac:dyDescent="0.2">
      <c r="A44" s="264"/>
      <c r="B44" s="264"/>
      <c r="C44" s="264"/>
      <c r="D44" s="140" t="s">
        <v>151</v>
      </c>
    </row>
    <row r="45" spans="1:5" ht="12.75" customHeight="1" x14ac:dyDescent="0.2">
      <c r="A45" s="264"/>
      <c r="B45" s="264"/>
      <c r="C45" s="264"/>
      <c r="D45" s="147" t="s">
        <v>181</v>
      </c>
    </row>
    <row r="46" spans="1:5" ht="12.75" customHeight="1" x14ac:dyDescent="0.2">
      <c r="A46" s="264"/>
      <c r="B46" s="264"/>
      <c r="C46" s="264"/>
      <c r="D46" s="147" t="s">
        <v>160</v>
      </c>
    </row>
    <row r="47" spans="1:5" ht="12.75" customHeight="1" x14ac:dyDescent="0.2">
      <c r="A47" s="264"/>
      <c r="B47" s="264"/>
      <c r="C47" s="264"/>
      <c r="D47" s="140" t="s">
        <v>161</v>
      </c>
    </row>
    <row r="48" spans="1:5" ht="12.75" customHeight="1" x14ac:dyDescent="0.2">
      <c r="A48" s="264"/>
      <c r="B48" s="264"/>
      <c r="C48" s="264"/>
      <c r="D48" s="140" t="s">
        <v>182</v>
      </c>
    </row>
    <row r="49" spans="1:6" ht="12.75" customHeight="1" x14ac:dyDescent="0.2">
      <c r="A49" s="264"/>
      <c r="B49" s="264"/>
      <c r="C49" s="264"/>
      <c r="D49" s="140" t="s">
        <v>164</v>
      </c>
    </row>
    <row r="50" spans="1:6" ht="13.5" customHeight="1" x14ac:dyDescent="0.2">
      <c r="A50" s="264"/>
      <c r="B50" s="264"/>
      <c r="C50" s="264"/>
      <c r="D50" s="148" t="s">
        <v>183</v>
      </c>
    </row>
    <row r="51" spans="1:6" x14ac:dyDescent="0.2">
      <c r="A51" s="264"/>
      <c r="B51" s="264"/>
      <c r="C51" s="264"/>
      <c r="D51" s="140" t="s">
        <v>167</v>
      </c>
    </row>
    <row r="52" spans="1:6" ht="12.75" customHeight="1" x14ac:dyDescent="0.2">
      <c r="A52" s="264"/>
      <c r="B52" s="264"/>
      <c r="C52" s="264"/>
      <c r="D52" s="148" t="s">
        <v>184</v>
      </c>
    </row>
    <row r="53" spans="1:6" ht="12.75" customHeight="1" thickBot="1" x14ac:dyDescent="0.25">
      <c r="A53" s="264"/>
      <c r="B53" s="264"/>
      <c r="C53" s="265"/>
      <c r="D53" s="143" t="s">
        <v>172</v>
      </c>
    </row>
    <row r="54" spans="1:6" ht="12.75" customHeight="1" thickBot="1" x14ac:dyDescent="0.25">
      <c r="A54" s="264"/>
      <c r="B54" s="264"/>
      <c r="C54" s="276" t="s">
        <v>185</v>
      </c>
      <c r="D54" s="133" t="s">
        <v>186</v>
      </c>
    </row>
    <row r="55" spans="1:6" ht="12.75" customHeight="1" x14ac:dyDescent="0.2">
      <c r="A55" s="264"/>
      <c r="B55" s="264"/>
      <c r="C55" s="277"/>
      <c r="D55" s="146" t="s">
        <v>187</v>
      </c>
    </row>
    <row r="56" spans="1:6" ht="12.75" customHeight="1" x14ac:dyDescent="0.2">
      <c r="A56" s="264"/>
      <c r="B56" s="264"/>
      <c r="C56" s="277"/>
      <c r="D56" s="148" t="s">
        <v>188</v>
      </c>
      <c r="F56" s="149"/>
    </row>
    <row r="57" spans="1:6" ht="13.5" customHeight="1" x14ac:dyDescent="0.2">
      <c r="A57" s="264"/>
      <c r="B57" s="264"/>
      <c r="C57" s="277"/>
      <c r="D57" s="150" t="s">
        <v>150</v>
      </c>
      <c r="F57" s="151"/>
    </row>
    <row r="58" spans="1:6" ht="12.75" customHeight="1" x14ac:dyDescent="0.2">
      <c r="A58" s="264"/>
      <c r="B58" s="264"/>
      <c r="C58" s="277"/>
      <c r="D58" s="150" t="s">
        <v>151</v>
      </c>
      <c r="F58" s="151"/>
    </row>
    <row r="59" spans="1:6" ht="12.75" customHeight="1" x14ac:dyDescent="0.2">
      <c r="A59" s="264"/>
      <c r="B59" s="264"/>
      <c r="C59" s="277"/>
      <c r="D59" s="150" t="s">
        <v>173</v>
      </c>
      <c r="E59" s="152"/>
      <c r="F59" s="151"/>
    </row>
    <row r="60" spans="1:6" ht="13.5" customHeight="1" x14ac:dyDescent="0.2">
      <c r="A60" s="264"/>
      <c r="B60" s="264"/>
      <c r="C60" s="277"/>
      <c r="D60" s="150" t="s">
        <v>189</v>
      </c>
      <c r="E60" s="152"/>
      <c r="F60" s="151"/>
    </row>
    <row r="61" spans="1:6" x14ac:dyDescent="0.2">
      <c r="A61" s="264"/>
      <c r="B61" s="264"/>
      <c r="C61" s="277"/>
      <c r="D61" s="150" t="s">
        <v>156</v>
      </c>
      <c r="F61" s="149"/>
    </row>
    <row r="62" spans="1:6" x14ac:dyDescent="0.2">
      <c r="A62" s="264"/>
      <c r="B62" s="264"/>
      <c r="C62" s="277"/>
      <c r="D62" s="150" t="s">
        <v>190</v>
      </c>
      <c r="F62" s="149"/>
    </row>
    <row r="63" spans="1:6" x14ac:dyDescent="0.2">
      <c r="A63" s="264"/>
      <c r="B63" s="264"/>
      <c r="C63" s="277"/>
      <c r="D63" s="150" t="s">
        <v>161</v>
      </c>
      <c r="F63" s="149"/>
    </row>
    <row r="64" spans="1:6" x14ac:dyDescent="0.2">
      <c r="A64" s="264"/>
      <c r="B64" s="264"/>
      <c r="C64" s="277"/>
      <c r="D64" s="150" t="s">
        <v>182</v>
      </c>
    </row>
    <row r="65" spans="1:8" x14ac:dyDescent="0.2">
      <c r="A65" s="264"/>
      <c r="B65" s="264"/>
      <c r="C65" s="277"/>
      <c r="D65" s="150" t="s">
        <v>164</v>
      </c>
    </row>
    <row r="66" spans="1:8" x14ac:dyDescent="0.2">
      <c r="A66" s="264"/>
      <c r="B66" s="264"/>
      <c r="C66" s="277"/>
      <c r="D66" s="150" t="s">
        <v>163</v>
      </c>
    </row>
    <row r="67" spans="1:8" x14ac:dyDescent="0.2">
      <c r="A67" s="264"/>
      <c r="B67" s="264"/>
      <c r="C67" s="277"/>
      <c r="D67" s="150" t="s">
        <v>191</v>
      </c>
    </row>
    <row r="68" spans="1:8" s="131" customFormat="1" x14ac:dyDescent="0.2">
      <c r="A68" s="264"/>
      <c r="B68" s="264"/>
      <c r="C68" s="277"/>
      <c r="D68" s="148" t="s">
        <v>184</v>
      </c>
      <c r="F68" s="132"/>
      <c r="G68" s="132"/>
      <c r="H68" s="132"/>
    </row>
    <row r="69" spans="1:8" s="131" customFormat="1" x14ac:dyDescent="0.2">
      <c r="A69" s="264"/>
      <c r="B69" s="264"/>
      <c r="C69" s="277"/>
      <c r="D69" s="148" t="s">
        <v>192</v>
      </c>
      <c r="F69" s="132"/>
      <c r="G69" s="132"/>
      <c r="H69" s="132"/>
    </row>
    <row r="70" spans="1:8" s="131" customFormat="1" ht="13.5" thickBot="1" x14ac:dyDescent="0.25">
      <c r="A70" s="264"/>
      <c r="B70" s="264"/>
      <c r="C70" s="278"/>
      <c r="D70" s="172" t="s">
        <v>172</v>
      </c>
      <c r="F70" s="132"/>
      <c r="G70" s="132"/>
      <c r="H70" s="132"/>
    </row>
    <row r="71" spans="1:8" s="131" customFormat="1" ht="13.5" thickBot="1" x14ac:dyDescent="0.25">
      <c r="A71" s="264"/>
      <c r="B71" s="264"/>
      <c r="C71" s="276" t="s">
        <v>120</v>
      </c>
      <c r="D71" s="133" t="s">
        <v>193</v>
      </c>
      <c r="F71" s="132"/>
      <c r="G71" s="132"/>
      <c r="H71" s="132"/>
    </row>
    <row r="72" spans="1:8" s="131" customFormat="1" x14ac:dyDescent="0.2">
      <c r="A72" s="264"/>
      <c r="B72" s="264"/>
      <c r="C72" s="277"/>
      <c r="D72" s="173" t="s">
        <v>148</v>
      </c>
      <c r="F72" s="132"/>
      <c r="G72" s="132"/>
      <c r="H72" s="132"/>
    </row>
    <row r="73" spans="1:8" s="131" customFormat="1" x14ac:dyDescent="0.2">
      <c r="A73" s="264"/>
      <c r="B73" s="264"/>
      <c r="C73" s="277"/>
      <c r="D73" s="172" t="s">
        <v>194</v>
      </c>
      <c r="F73" s="132"/>
      <c r="G73" s="132"/>
      <c r="H73" s="132"/>
    </row>
    <row r="74" spans="1:8" s="131" customFormat="1" x14ac:dyDescent="0.2">
      <c r="A74" s="264"/>
      <c r="B74" s="264"/>
      <c r="C74" s="277"/>
      <c r="D74" s="172" t="s">
        <v>195</v>
      </c>
      <c r="F74" s="132"/>
      <c r="G74" s="132"/>
      <c r="H74" s="132"/>
    </row>
    <row r="75" spans="1:8" s="131" customFormat="1" x14ac:dyDescent="0.2">
      <c r="A75" s="264"/>
      <c r="B75" s="264"/>
      <c r="C75" s="277"/>
      <c r="D75" s="172" t="s">
        <v>153</v>
      </c>
      <c r="F75" s="132"/>
      <c r="G75" s="132"/>
      <c r="H75" s="132"/>
    </row>
    <row r="76" spans="1:8" s="131" customFormat="1" x14ac:dyDescent="0.2">
      <c r="A76" s="264"/>
      <c r="B76" s="264"/>
      <c r="C76" s="277"/>
      <c r="D76" s="172" t="s">
        <v>196</v>
      </c>
      <c r="F76" s="132"/>
      <c r="G76" s="132"/>
      <c r="H76" s="132"/>
    </row>
    <row r="77" spans="1:8" s="131" customFormat="1" ht="13.5" thickBot="1" x14ac:dyDescent="0.25">
      <c r="A77" s="264"/>
      <c r="B77" s="264"/>
      <c r="C77" s="278"/>
      <c r="D77" s="145" t="s">
        <v>170</v>
      </c>
      <c r="F77" s="132"/>
      <c r="G77" s="132"/>
      <c r="H77" s="132"/>
    </row>
    <row r="78" spans="1:8" s="127" customFormat="1" x14ac:dyDescent="0.2">
      <c r="A78" s="264"/>
      <c r="B78" s="264"/>
      <c r="C78" s="279" t="s">
        <v>119</v>
      </c>
      <c r="D78" s="281" t="s">
        <v>197</v>
      </c>
      <c r="F78" s="128"/>
      <c r="G78" s="128"/>
      <c r="H78" s="128"/>
    </row>
    <row r="79" spans="1:8" s="127" customFormat="1" ht="13.5" thickBot="1" x14ac:dyDescent="0.25">
      <c r="A79" s="264"/>
      <c r="B79" s="264"/>
      <c r="C79" s="280"/>
      <c r="D79" s="282"/>
      <c r="E79" s="128"/>
      <c r="F79" s="128"/>
      <c r="G79" s="128"/>
      <c r="H79" s="128"/>
    </row>
    <row r="80" spans="1:8" ht="21.75" thickBot="1" x14ac:dyDescent="0.25">
      <c r="A80" s="264"/>
      <c r="B80" s="264"/>
      <c r="C80" s="268" t="s">
        <v>198</v>
      </c>
      <c r="D80" s="269"/>
    </row>
    <row r="81" spans="1:4" ht="13.5" thickBot="1" x14ac:dyDescent="0.25">
      <c r="A81" s="264"/>
      <c r="B81" s="264"/>
      <c r="C81" s="133" t="s">
        <v>199</v>
      </c>
      <c r="D81" s="136" t="s">
        <v>200</v>
      </c>
    </row>
    <row r="82" spans="1:4" x14ac:dyDescent="0.2">
      <c r="A82" s="264"/>
      <c r="B82" s="264"/>
      <c r="C82" s="153"/>
      <c r="D82" s="154"/>
    </row>
    <row r="83" spans="1:4" x14ac:dyDescent="0.2">
      <c r="A83" s="264"/>
      <c r="B83" s="264"/>
      <c r="C83" s="155"/>
      <c r="D83" s="156"/>
    </row>
    <row r="84" spans="1:4" x14ac:dyDescent="0.2">
      <c r="A84" s="264"/>
      <c r="B84" s="264"/>
      <c r="C84" s="157"/>
      <c r="D84" s="156"/>
    </row>
    <row r="85" spans="1:4" x14ac:dyDescent="0.2">
      <c r="A85" s="264"/>
      <c r="B85" s="264"/>
      <c r="C85" s="155"/>
      <c r="D85" s="156"/>
    </row>
    <row r="86" spans="1:4" x14ac:dyDescent="0.2">
      <c r="A86" s="264"/>
      <c r="B86" s="264"/>
      <c r="C86" s="157"/>
      <c r="D86" s="156"/>
    </row>
    <row r="87" spans="1:4" x14ac:dyDescent="0.2">
      <c r="A87" s="264"/>
      <c r="B87" s="264"/>
      <c r="C87" s="155"/>
      <c r="D87" s="158"/>
    </row>
    <row r="88" spans="1:4" x14ac:dyDescent="0.2">
      <c r="A88" s="264"/>
      <c r="B88" s="264"/>
      <c r="C88" s="159"/>
      <c r="D88" s="158"/>
    </row>
    <row r="89" spans="1:4" ht="13.5" thickBot="1" x14ac:dyDescent="0.25">
      <c r="A89" s="265"/>
      <c r="B89" s="160"/>
      <c r="C89" s="161"/>
      <c r="D89" s="162"/>
    </row>
    <row r="90" spans="1:4" x14ac:dyDescent="0.2">
      <c r="A90" s="163"/>
      <c r="B90" s="164"/>
    </row>
    <row r="91" spans="1:4" x14ac:dyDescent="0.2">
      <c r="A91" s="163"/>
      <c r="B91" s="164"/>
    </row>
    <row r="92" spans="1:4" x14ac:dyDescent="0.2">
      <c r="A92" s="163"/>
      <c r="B92" s="164"/>
    </row>
    <row r="93" spans="1:4" x14ac:dyDescent="0.2">
      <c r="A93" s="165"/>
    </row>
    <row r="94" spans="1:4" ht="15.75" x14ac:dyDescent="0.2">
      <c r="A94" s="166"/>
      <c r="B94" s="167"/>
    </row>
  </sheetData>
  <mergeCells count="12">
    <mergeCell ref="B8:B88"/>
    <mergeCell ref="A8:A89"/>
    <mergeCell ref="C5:D5"/>
    <mergeCell ref="C80:D80"/>
    <mergeCell ref="C8:C36"/>
    <mergeCell ref="C37:C39"/>
    <mergeCell ref="C40:C53"/>
    <mergeCell ref="A6:D6"/>
    <mergeCell ref="C54:C70"/>
    <mergeCell ref="C71:C77"/>
    <mergeCell ref="C78:C79"/>
    <mergeCell ref="D78:D79"/>
  </mergeCells>
  <hyperlinks>
    <hyperlink ref="E1" r:id="rId1" display="https://cpf.navy.deps.mil/sites/cnap/N42/N422/Shared Documents/Forms/AllItems.aspx?RootFolder=%2Fsites%2Fcnap%2FN42%2FN422%2FShared%20Documents%2FN422C%20NAMP%2FMESMs%20and%20MC%2DFMC%20Goals&amp;FolderCTID=0x012000212BF25147D011499F67519C86833776&amp;View=%7BF" xr:uid="{00000000-0004-0000-0400-000000000000}"/>
    <hyperlink ref="A2" location="Inventory!A1" display="Inventory" xr:uid="{00000000-0004-0000-0400-000001000000}"/>
  </hyperlinks>
  <pageMargins left="0.25" right="0.25" top="0.75" bottom="0.75" header="0.3" footer="0.3"/>
  <pageSetup paperSize="5" scale="63" orientation="portrait" horizontalDpi="300" verticalDpi="300" r:id="rId2"/>
  <headerFooter alignWithMargins="0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showGridLines="0" workbookViewId="0"/>
  </sheetViews>
  <sheetFormatPr defaultRowHeight="15" x14ac:dyDescent="0.25"/>
  <cols>
    <col min="1" max="1" width="16" style="191" bestFit="1" customWidth="1"/>
    <col min="2" max="2" width="100.85546875" style="191" customWidth="1"/>
    <col min="3" max="16384" width="9.140625" style="191"/>
  </cols>
  <sheetData>
    <row r="1" spans="1:2" x14ac:dyDescent="0.25">
      <c r="A1" s="190" t="s">
        <v>19</v>
      </c>
    </row>
    <row r="3" spans="1:2" x14ac:dyDescent="0.25">
      <c r="A3" s="192" t="s">
        <v>201</v>
      </c>
      <c r="B3" s="192" t="s">
        <v>202</v>
      </c>
    </row>
    <row r="4" spans="1:2" ht="60" x14ac:dyDescent="0.25">
      <c r="A4" s="193" t="s">
        <v>119</v>
      </c>
      <c r="B4" s="194" t="s">
        <v>203</v>
      </c>
    </row>
    <row r="5" spans="1:2" x14ac:dyDescent="0.25">
      <c r="A5" s="195"/>
      <c r="B5" s="195"/>
    </row>
    <row r="6" spans="1:2" x14ac:dyDescent="0.25">
      <c r="A6" s="195"/>
      <c r="B6" s="195"/>
    </row>
    <row r="7" spans="1:2" x14ac:dyDescent="0.25">
      <c r="A7" s="195"/>
      <c r="B7" s="195"/>
    </row>
    <row r="8" spans="1:2" x14ac:dyDescent="0.25">
      <c r="A8" s="195"/>
      <c r="B8" s="195"/>
    </row>
    <row r="9" spans="1:2" x14ac:dyDescent="0.25">
      <c r="A9" s="195"/>
      <c r="B9" s="195"/>
    </row>
    <row r="10" spans="1:2" x14ac:dyDescent="0.25">
      <c r="A10" s="195"/>
      <c r="B10" s="195"/>
    </row>
    <row r="11" spans="1:2" x14ac:dyDescent="0.25">
      <c r="A11" s="195"/>
      <c r="B11" s="195"/>
    </row>
    <row r="12" spans="1:2" x14ac:dyDescent="0.25">
      <c r="A12" s="195"/>
      <c r="B12" s="195"/>
    </row>
    <row r="13" spans="1:2" x14ac:dyDescent="0.25">
      <c r="A13" s="195"/>
      <c r="B13" s="195"/>
    </row>
    <row r="14" spans="1:2" x14ac:dyDescent="0.25">
      <c r="A14" s="195"/>
      <c r="B14" s="195"/>
    </row>
    <row r="15" spans="1:2" x14ac:dyDescent="0.25">
      <c r="A15" s="195"/>
      <c r="B15" s="195"/>
    </row>
    <row r="16" spans="1:2" x14ac:dyDescent="0.25">
      <c r="A16" s="195"/>
      <c r="B16" s="195"/>
    </row>
    <row r="17" spans="1:2" x14ac:dyDescent="0.25">
      <c r="A17" s="195"/>
      <c r="B17" s="195"/>
    </row>
  </sheetData>
  <hyperlinks>
    <hyperlink ref="A1" location="Inventory!A1" display="Inventory" xr:uid="{00000000-0004-0000-05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CDAB2F88775145B114997D7E3EC086" ma:contentTypeVersion="5" ma:contentTypeDescription="Create a new document." ma:contentTypeScope="" ma:versionID="ac8e86be52442a466a4d1d49b35ea697">
  <xsd:schema xmlns:xsd="http://www.w3.org/2001/XMLSchema" xmlns:xs="http://www.w3.org/2001/XMLSchema" xmlns:p="http://schemas.microsoft.com/office/2006/metadata/properties" xmlns:ns2="f33575d1-c635-47cb-9f2e-8b33b5cd6ba3" targetNamespace="http://schemas.microsoft.com/office/2006/metadata/properties" ma:root="true" ma:fieldsID="4f20e3f97fa5e7b089bcd9af969c5083" ns2:_="">
    <xsd:import namespace="f33575d1-c635-47cb-9f2e-8b33b5cd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575d1-c635-47cb-9f2e-8b33b5cd6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4BF7B2-400B-40C6-A414-821EB91CE8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004C1A-06CB-4692-BF5C-33A66C5DB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575d1-c635-47cb-9f2e-8b33b5cd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3C0502-CBE2-4A48-A93A-AF963D65FDB4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f33575d1-c635-47cb-9f2e-8b33b5cd6ba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Inventory</vt:lpstr>
      <vt:lpstr>Log</vt:lpstr>
      <vt:lpstr>VQ(T) DRRS</vt:lpstr>
      <vt:lpstr>VQ(T) MET Matrix</vt:lpstr>
      <vt:lpstr>VQ(T) Mission Systems</vt:lpstr>
      <vt:lpstr>Definitions</vt:lpstr>
      <vt:lpstr>'VQ(T) MET Matrix'!Print_Area</vt:lpstr>
      <vt:lpstr>'VQ(T) Mission Systems'!Print_Area</vt:lpstr>
      <vt:lpstr>'VQ(T) MET Matrix'!Print_Titles</vt:lpstr>
    </vt:vector>
  </TitlesOfParts>
  <Manager/>
  <Company>NMCI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17</dc:title>
  <dc:subject/>
  <dc:creator>Fleetwood, Michael T CTR  COMNAVAIRLANT, NC007</dc:creator>
  <cp:keywords/>
  <dc:description/>
  <cp:lastModifiedBy>Mark Bodoh</cp:lastModifiedBy>
  <cp:revision/>
  <dcterms:created xsi:type="dcterms:W3CDTF">2006-04-04T14:45:34Z</dcterms:created>
  <dcterms:modified xsi:type="dcterms:W3CDTF">2023-04-05T23:51:05Z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0x010100EBCDAB2F88775145B114997D7E3EC086</vt:lpwstr>
  </property>
  <property fmtid="{D5CDD505-2E9C-101B-9397-08002B2CF9AE}" pid="3" name="_dlc_DocIdItemGuid">
    <vt:lpwstr>3f3b78cd-f0bf-45ed-b7f2-e812d2577f28</vt:lpwstr>
  </property>
  <property fmtid="{D5CDD505-2E9C-101B-9397-08002B2CF9AE}" pid="4" name="Order">
    <vt:r8>29300</vt:r8>
  </property>
  <property fmtid="{D5CDD505-2E9C-101B-9397-08002B2CF9AE}" pid="5" name="MSIP_Label_afe64f26-154f-4743-927e-a7310aa86873_Enabled">
    <vt:lpwstr>true</vt:lpwstr>
  </property>
  <property fmtid="{D5CDD505-2E9C-101B-9397-08002B2CF9AE}" pid="6" name="MSIP_Label_afe64f26-154f-4743-927e-a7310aa86873_SetDate">
    <vt:lpwstr>2023-04-05T23:50:01Z</vt:lpwstr>
  </property>
  <property fmtid="{D5CDD505-2E9C-101B-9397-08002B2CF9AE}" pid="7" name="MSIP_Label_afe64f26-154f-4743-927e-a7310aa86873_Method">
    <vt:lpwstr>Privileged</vt:lpwstr>
  </property>
  <property fmtid="{D5CDD505-2E9C-101B-9397-08002B2CF9AE}" pid="8" name="MSIP_Label_afe64f26-154f-4743-927e-a7310aa86873_Name">
    <vt:lpwstr>GovernmentData</vt:lpwstr>
  </property>
  <property fmtid="{D5CDD505-2E9C-101B-9397-08002B2CF9AE}" pid="9" name="MSIP_Label_afe64f26-154f-4743-927e-a7310aa86873_SiteId">
    <vt:lpwstr>29ac9fa0-83e8-40a8-914f-a74b1c9c46d0</vt:lpwstr>
  </property>
  <property fmtid="{D5CDD505-2E9C-101B-9397-08002B2CF9AE}" pid="10" name="MSIP_Label_afe64f26-154f-4743-927e-a7310aa86873_ActionId">
    <vt:lpwstr>a8dfae8a-25c2-46aa-8b76-1e228b408a1e</vt:lpwstr>
  </property>
  <property fmtid="{D5CDD505-2E9C-101B-9397-08002B2CF9AE}" pid="11" name="MSIP_Label_afe64f26-154f-4743-927e-a7310aa86873_ContentBits">
    <vt:lpwstr>0</vt:lpwstr>
  </property>
</Properties>
</file>